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112" activeTab="2"/>
  </bookViews>
  <sheets>
    <sheet name="Раздел 3" sheetId="17" r:id="rId1"/>
    <sheet name="Раздел 6" sheetId="5" r:id="rId2"/>
    <sheet name="Раздел 7" sheetId="6" r:id="rId3"/>
    <sheet name="Лист1" sheetId="18" r:id="rId4"/>
  </sheets>
  <definedNames>
    <definedName name="_xlnm._FilterDatabase" localSheetId="1" hidden="1">'Раздел 6'!$A$1:$D$1</definedName>
    <definedName name="_xlnm._FilterDatabase" localSheetId="2" hidden="1">'Раздел 7'!$A$1:$D$1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4" i="6"/>
  <c r="C28"/>
  <c r="C27"/>
  <c r="C261" i="17"/>
  <c r="C258"/>
  <c r="C254"/>
  <c r="C251"/>
  <c r="C247"/>
  <c r="C244"/>
  <c r="C239"/>
  <c r="C236"/>
  <c r="C232"/>
  <c r="C71"/>
  <c r="C227" l="1"/>
  <c r="C223"/>
  <c r="C218"/>
  <c r="C214"/>
  <c r="C211"/>
  <c r="C202"/>
  <c r="C201"/>
  <c r="C200"/>
  <c r="C189"/>
  <c r="C188"/>
  <c r="C187"/>
  <c r="C181"/>
  <c r="C180"/>
  <c r="C179"/>
  <c r="C173"/>
  <c r="C172"/>
  <c r="C171"/>
  <c r="C165"/>
  <c r="C164"/>
  <c r="C159"/>
  <c r="C156"/>
  <c r="C153"/>
  <c r="C151"/>
  <c r="C147"/>
  <c r="C145" s="1"/>
  <c r="C136"/>
  <c r="C135"/>
  <c r="C126"/>
  <c r="C123"/>
  <c r="C119"/>
  <c r="C104"/>
  <c r="C103"/>
  <c r="C99"/>
  <c r="C97"/>
  <c r="C83"/>
  <c r="C82"/>
  <c r="C81"/>
  <c r="C79"/>
  <c r="C78"/>
  <c r="C77"/>
  <c r="C68"/>
  <c r="C59"/>
  <c r="C58"/>
  <c r="C57"/>
  <c r="C53"/>
  <c r="C51"/>
  <c r="C49"/>
  <c r="C42"/>
  <c r="C41"/>
  <c r="C40"/>
  <c r="C36"/>
  <c r="C34"/>
  <c r="C30"/>
  <c r="C28"/>
  <c r="C20"/>
  <c r="C19"/>
  <c r="C17"/>
  <c r="C16"/>
  <c r="C10"/>
  <c r="C7"/>
  <c r="C4"/>
  <c r="C56" l="1"/>
  <c r="C199"/>
  <c r="C100" i="5" l="1"/>
  <c r="C71"/>
  <c r="C72"/>
  <c r="C41"/>
  <c r="C49"/>
  <c r="C47"/>
  <c r="C45"/>
  <c r="C38"/>
  <c r="C35"/>
  <c r="C28"/>
  <c r="C31"/>
  <c r="C25"/>
  <c r="C20"/>
  <c r="C18"/>
  <c r="C16"/>
  <c r="C14"/>
  <c r="C12"/>
  <c r="C10"/>
  <c r="C8"/>
  <c r="C140" i="6"/>
  <c r="C136"/>
  <c r="C133"/>
  <c r="C130"/>
  <c r="C127"/>
  <c r="C124"/>
  <c r="C121"/>
  <c r="C118"/>
  <c r="C113"/>
  <c r="C105"/>
  <c r="C109"/>
  <c r="C107"/>
  <c r="C100"/>
  <c r="C98"/>
  <c r="C90"/>
  <c r="C87"/>
  <c r="C81"/>
  <c r="C78"/>
  <c r="C75"/>
  <c r="C72"/>
  <c r="C64"/>
  <c r="C61"/>
  <c r="C67"/>
  <c r="C43"/>
  <c r="C42"/>
  <c r="C39"/>
  <c r="C40"/>
  <c r="C38"/>
  <c r="C34"/>
  <c r="C35"/>
  <c r="C36"/>
  <c r="C16"/>
  <c r="C15"/>
  <c r="C14"/>
  <c r="C6"/>
  <c r="C7"/>
  <c r="C5"/>
  <c r="C94" l="1"/>
  <c r="C44"/>
  <c r="C94" i="5" l="1"/>
  <c r="C93"/>
  <c r="C88"/>
  <c r="C84"/>
  <c r="C73"/>
  <c r="C74"/>
  <c r="C65"/>
  <c r="C64"/>
  <c r="C55"/>
  <c r="C54"/>
  <c r="C4" l="1"/>
  <c r="C60"/>
</calcChain>
</file>

<file path=xl/sharedStrings.xml><?xml version="1.0" encoding="utf-8"?>
<sst xmlns="http://schemas.openxmlformats.org/spreadsheetml/2006/main" count="671" uniqueCount="485">
  <si>
    <t>№ п/п</t>
  </si>
  <si>
    <t>Наименование показателя</t>
  </si>
  <si>
    <t>Примечание</t>
  </si>
  <si>
    <t>6.1</t>
  </si>
  <si>
    <t>Численность населения, обучающегося по дополнительным профессиональным программам</t>
  </si>
  <si>
    <t>6.2</t>
  </si>
  <si>
    <t>Содержание образовательной деятельности и организация образовательного процесса по дополнительным профессиональным программам</t>
  </si>
  <si>
    <t>6.2.1</t>
  </si>
  <si>
    <t>7.1</t>
  </si>
  <si>
    <t>Численность населения, обучающегося по программам профессионального обучения</t>
  </si>
  <si>
    <t>7.1.2</t>
  </si>
  <si>
    <t>7.2</t>
  </si>
  <si>
    <t>Содержание образовательной деятельности и организация образовательного процесса по основным программам профессионального обучения</t>
  </si>
  <si>
    <t>7.2.1</t>
  </si>
  <si>
    <t>7.5</t>
  </si>
  <si>
    <t>Условия профессионального обучения лиц с ограниченными возможностями здоровья и инвалидов</t>
  </si>
  <si>
    <t>7.5.1</t>
  </si>
  <si>
    <t>всего</t>
  </si>
  <si>
    <t>Х</t>
  </si>
  <si>
    <t>имеющих доступ к Интернету</t>
  </si>
  <si>
    <t>6.</t>
  </si>
  <si>
    <t>Сведения о развития дополнительного профессионального образования</t>
  </si>
  <si>
    <t>7.</t>
  </si>
  <si>
    <t>Сведения о развитии профессионального обучения</t>
  </si>
  <si>
    <t>6.1.1.</t>
  </si>
  <si>
    <t>6.3</t>
  </si>
  <si>
    <t>Кадровое обеспечение организаций, осуществляющих образовательную деятельность в части реализации дополнительных образовательных программ</t>
  </si>
  <si>
    <t>6.3.1.</t>
  </si>
  <si>
    <t>Удельный вес численность лиц, имеющих ученую степень, в общей численности профессорско-преподавательского состава (без внешних совместителей и работающих по договорам гражданско-правового характера) организаций, осуществляющих образовательную деятельность по реализации дополнительных профессиональных программ:</t>
  </si>
  <si>
    <t>доктора наук</t>
  </si>
  <si>
    <t>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</si>
  <si>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</si>
  <si>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</si>
  <si>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организаций (включая филиалы), осуществляющих образовательную деятельность по реализации дополнительных профессиональных программ</t>
  </si>
  <si>
    <t>6.4.</t>
  </si>
  <si>
    <t>Материально-техническое и информационное обеспечение профессиональных организаций, осуществляющих образовательную деятельность в части реализации дополнительных профессиональных программ</t>
  </si>
  <si>
    <t>6.4.1.</t>
  </si>
  <si>
    <t>Удельный вес стоимости дорогостоящих машин и оборудования (стоимостью свыше 1 млн. рублей за ед.) в общей стоимости машин и оборудования образовательных организаций дополнительного профессионального образования</t>
  </si>
  <si>
    <t>стоимость дорогостоящих машин и оборудования (стоимостью свыше 1 млн. рублей за ед.)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</si>
  <si>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</si>
  <si>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6.4.2.</t>
  </si>
  <si>
    <t>Число персональных компьютеров, используемых в учебных целях, в расчете на 100 слушателей организаций дополнительного профессионального образования</t>
  </si>
  <si>
    <t>число персональных компьютеров, используемых в учебных целях,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</si>
  <si>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</si>
  <si>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численность слушателей организаций дополнительного профессионального образования (включая филиалы, реализующие дополнительные профессиональные программы)</t>
  </si>
  <si>
    <t>6.5.</t>
  </si>
  <si>
    <t>Изменение сети организаций, осуществляющих образовательную деятельность по дополнительным профессиональным программам (в том числе ликвидация и реорганизация организаций, осуществляющих образовательную деятельность)</t>
  </si>
  <si>
    <t>6.5.1.</t>
  </si>
  <si>
    <t>Темп роста числа организаций, осуществляющих образовательную деятельность по реализации дополнительных профессиональных программ</t>
  </si>
  <si>
    <t>организации дополнительного профессионального образования</t>
  </si>
  <si>
    <t>профессиональные образовательные организации</t>
  </si>
  <si>
    <t>организации высшего образования</t>
  </si>
  <si>
    <t>6.6.</t>
  </si>
  <si>
    <t>6.6.1.</t>
  </si>
  <si>
    <t>Условия освоения дополнительных профессиональных программ лицами с ограниченными возможностями здоровья и инвалидами</t>
  </si>
  <si>
    <t>численность обученных по дополнительным профессиональным программам</t>
  </si>
  <si>
    <t>6.7.</t>
  </si>
  <si>
    <t>6.7.1.</t>
  </si>
  <si>
    <t>Научная деятельность организаций, осуществляющих образовательную деятельность, связанная с реализацией дополнительных образовательных программ</t>
  </si>
  <si>
    <t>Удельный вес финансовых средств, полученных от научной деятельности, в общем объеме финансовых средств организаций дополнительного профессионального образования</t>
  </si>
  <si>
    <t>объем средств, полученных от научных исследований и разработок,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</si>
  <si>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организаций дополнительного профессионального образования (включая филиалы, реализующие дополнительные профессиональные программы)</t>
  </si>
  <si>
    <t>6.8</t>
  </si>
  <si>
    <t>6.8.1.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</si>
  <si>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образовательных программ</t>
  </si>
  <si>
    <t>Удельный вес площади зданий, требующей капитального ремонта, в общей площади зданий организаций дополнительного профессионального образования:</t>
  </si>
  <si>
    <t>учебно-лабораторные здания</t>
  </si>
  <si>
    <t>общежития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</si>
  <si>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</si>
  <si>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</si>
  <si>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учебно-лабораторных зданий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</si>
  <si>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организаций дополнительного профессионального образования (включая филиалы, реализующие дополнительные профессиональные программы)</t>
  </si>
  <si>
    <t>7.1.1.</t>
  </si>
  <si>
    <t>7.3.</t>
  </si>
  <si>
    <t>Кадровое обеспечение организаций, осуществляющих образовательную деятельность в части реализации основных программ дополнительного обучения</t>
  </si>
  <si>
    <t>7.3.1.</t>
  </si>
  <si>
    <t>7.4.</t>
  </si>
  <si>
    <t>7.4.1.</t>
  </si>
  <si>
    <t>Материально-техническое и информационное обеспечение организаций, осуществляющих образовательную деятельность в части реализации основных программ профессионального обучения</t>
  </si>
  <si>
    <t>Удельный вес стоимости дорогостоящих машин и оборудования (стоимостью свыше 1 млн. рублей за ед.) в общей стоимости машин и оборудования организаций, осуществляющих образовательную деятельность по реализации образовательных программ профессионального обучения</t>
  </si>
  <si>
    <t>стоимость дорогостоящих машин и оборудования (стоимостью свыше 1 млн. рублей за ед.)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</si>
  <si>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</si>
  <si>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7.6.</t>
  </si>
  <si>
    <t>Трудоустройство (изменение условий профессиональной деятельности) выпускников организаций, осуществляющих образовательную деятельность</t>
  </si>
  <si>
    <t>7.6.1.</t>
  </si>
  <si>
    <t>7.7.</t>
  </si>
  <si>
    <t>Изменение сети организаций, осуществляющих образовательную деятельность по основным программам профессионального обучения (в том числе ликвидация и реорганизация организаций, осуществляющих образовательную деятельность)</t>
  </si>
  <si>
    <t>Число организаций, осуществляющих образовательную деятельность по образовательным программам профессионального обучения, в том числе</t>
  </si>
  <si>
    <t>7.7.1.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</si>
  <si>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</si>
  <si>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Значение</t>
  </si>
  <si>
    <t>3.</t>
  </si>
  <si>
    <t>Сведения о развитии среднего профессоинального образования</t>
  </si>
  <si>
    <t>3.1.</t>
  </si>
  <si>
    <t>Уровень доступности среднего профессионального образования и численность населения, получающего среднее профессиональное образовани</t>
  </si>
  <si>
    <t>3.1.1.</t>
  </si>
  <si>
    <t>Охват молодежи образовательными программами среднего профессионального образования - программами подготовки квалифицированных рабочих, служащих (отношение численности обучающихся по программам подготовки квалифицированных рабочих, служащих к численности населения в возрасте 15 - 17 лет)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</si>
  <si>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</t>
  </si>
  <si>
    <t>численность населения в возрасте 15 - 17 лет (на 1 января следующего за отчетным года)</t>
  </si>
  <si>
    <t>3.1.2.</t>
  </si>
  <si>
    <t xml:space="preserve">Охват молодежи образовательными программами среднего профессионального образования - программами подготовки специалистов среднего звена (отношение численности обучающихся по программам подготовки специалистов среднего звена к численности населения в возрасте 15 - 19 лет) </t>
  </si>
  <si>
    <t>численность населения в возрасте 15 - 19 лет (на 1 января следующего за отчетным года)</t>
  </si>
  <si>
    <t>3.2.</t>
  </si>
  <si>
    <t>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</t>
  </si>
  <si>
    <t>3.2.1.</t>
  </si>
  <si>
    <t>3.2.2.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</si>
  <si>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квалифицированных рабочих, служащих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служащих:</t>
  </si>
  <si>
    <t>1- на базе основного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</si>
  <si>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основного общего образования (за счет средств учредителя и по договорам, но без учета краткосрочно обученных)</t>
  </si>
  <si>
    <t>2 - на базе среднего общего образования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</si>
  <si>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в отделениях на базе среднего общего образования (за счет средств учредителя и по договорам, но без учета краткосрочно обученных)</t>
  </si>
  <si>
    <t>численность обучающихся по образовательным программам среднего профессионального образования - программам подготовки квалифицированных рабочих, служащих (за счет средств учредителя и по договорам, но без учета краткосрочно обученных) (за исключением численности обучающихся в профессиональных училищах уголовно-исполнительной системы и специальных профессиональных училищах)</t>
  </si>
  <si>
    <t>3.2.3.</t>
  </si>
  <si>
    <t>Удельный вес численности лиц,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 или среднего общего образования,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звена:</t>
  </si>
  <si>
    <t>1 -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</si>
  <si>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основного общего образования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</si>
  <si>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на базе среднего общего образования</t>
  </si>
  <si>
    <t>3.2.4.</t>
  </si>
  <si>
    <t>3.2.5.</t>
  </si>
  <si>
    <t xml:space="preserve">Структура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специалистов среднего звена):  </t>
  </si>
  <si>
    <t>1 - 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</si>
  <si>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очной форме обучения</t>
  </si>
  <si>
    <t>2 - очно-заочная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</si>
  <si>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очно-заочной форме обучения</t>
  </si>
  <si>
    <t>3 - заочная форма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</si>
  <si>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(включая экстернат)</t>
  </si>
  <si>
    <t>3.2.6.</t>
  </si>
  <si>
    <t>3.3.</t>
  </si>
  <si>
    <t>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образования, а также оценка уровня заработной платы педагогических работников</t>
  </si>
  <si>
    <t>3.3.2.</t>
  </si>
  <si>
    <t>1 - всего</t>
  </si>
  <si>
    <t>3.3.4.</t>
  </si>
  <si>
    <t>1 - 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</si>
  <si>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высшую квалификационную категорию</t>
  </si>
  <si>
    <t>2 -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</si>
  <si>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первую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</si>
  <si>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</si>
  <si>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3.3.5.</t>
  </si>
  <si>
    <t>численность студентов, обучающихся по образовательным программам среднего профессионального образования - программам подготовки специалистов среднего звена по заочной форме обучения и форме экстерната</t>
  </si>
  <si>
    <t>3.3.6.</t>
  </si>
  <si>
    <t>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организаций, реализующих образовательные программы среднего профессионального образования к среднемесячной заработной плате в субъекте Российской Федерации</t>
  </si>
  <si>
    <t>фонд начисленной заработной платы преподавателей и мастеров производственного обучения списочного состава (без фонда заработной платы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</si>
  <si>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средняя численность преподавателей и мастеров производственного обучения списочного состава (без внешних совместителей) государственных (муниципальных)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и программы подготовки специалистов среднего звена</t>
  </si>
  <si>
    <t>среднемесячная номинальная начисленная заработная плата в экономике субъекта Российской Федерации</t>
  </si>
  <si>
    <t>3.4.</t>
  </si>
  <si>
    <t>Материально-техническое и информационное обеспечение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</t>
  </si>
  <si>
    <t>3.4.1.</t>
  </si>
  <si>
    <t>3.4.2.</t>
  </si>
  <si>
    <t>число посадочных мест в собственных (без сданных в аренду и субаренду) и арендованных предприятиях (подразделениях) общественного питания, расположенных в учебно-лабораторных зданиях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</si>
  <si>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расчетная численность студентов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</si>
  <si>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10% студентов заочной формы обучения</t>
  </si>
  <si>
    <t>3.4.4.</t>
  </si>
  <si>
    <t>Число персональных компьютеров, используемых в учебных целях, в расчете на 100 студентов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</si>
  <si>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</si>
  <si>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2 - имеющих доступ к Интернету</t>
  </si>
  <si>
    <t>число персональных компьютеров, используемых в учебных целях, в профессиональных образовательных организациях (включая филиалы) и филиалах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имеющих доступ к Интернету</t>
  </si>
  <si>
    <t>численность студентов, приведенная к очной форме обучения профессиональных образовательных организаций (включая филиалы) и филиалы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</si>
  <si>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3.4.5.</t>
  </si>
  <si>
    <t>Удельный вес числа организаций, подключенных к Интернету со скоростью передачи данных 2 Мбит/сек и выше,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</si>
  <si>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число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</si>
  <si>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Площадь учебно-лабораторных зданий профессиональных образовательных организаций в расчете на одного студента: профессиональные образовательные организации, реализующие программы среднего профессионального образования - исключительно программы подготовки квалифицированных рабочих, служащих; профессиональные образовательные организации, реализующие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</si>
  <si>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 (без учета площади: сданной в аренду или субаренду, находящейся на капитальном ремонте)</t>
  </si>
  <si>
    <t>численность студентов, приведенная к очной форме обучения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</si>
  <si>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3.5.</t>
  </si>
  <si>
    <t>Условия получения среднего профессионального образования лицами с ограниченными возможностями здоровья и инвалидами</t>
  </si>
  <si>
    <t>3.5.1.</t>
  </si>
  <si>
    <t>3.5.2.</t>
  </si>
  <si>
    <t>3.5.3.</t>
  </si>
  <si>
    <t>3.6.</t>
  </si>
  <si>
    <t>Учебные и внеучебные достижения обучающихся лиц и профессиональные достижения выпускников организаций, реализующих программы среднего профессионального образования</t>
  </si>
  <si>
    <t>3.6.1.</t>
  </si>
  <si>
    <t>3.8.</t>
  </si>
  <si>
    <t>Финансово-экономическая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</t>
  </si>
  <si>
    <t>3.8.1.</t>
  </si>
  <si>
    <t>объем финансовых средств профессиональных образовательных организаций (включая филиалы) и филиалов образовательных организаций высшего образования, реализующих образовательные программы среднего профессионального образования - программы подготовки специалистов среднего звена</t>
  </si>
  <si>
    <t>3.9.</t>
  </si>
  <si>
    <t>Структура профессиональных образовательных организаций и образовательных организаций высшего образования, реализующих образовательные программы среднего профессионального образования (в том числе характеристика филиалов)</t>
  </si>
  <si>
    <t>3.9.1.</t>
  </si>
  <si>
    <t>Удельный вес числа организаций, имеющих филиалы, реализующие образовательные программы среднего профессионального образования - программы подготовки специалистов среднего звена, в общем числе профессиональных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</si>
  <si>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</si>
  <si>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3.10.</t>
  </si>
  <si>
    <t>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образовательных программ среднего профессионального образования</t>
  </si>
  <si>
    <t>3.10.1.</t>
  </si>
  <si>
    <t>X</t>
  </si>
  <si>
    <t xml:space="preserve">всего; </t>
  </si>
  <si>
    <t xml:space="preserve">3.1.3. </t>
  </si>
  <si>
    <t>Число поданных заявлений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</t>
  </si>
  <si>
    <t>число поданных заявлений о приеме на обучение по образовательным программам среднего профессионального образования за счет бюджетных ассигнований</t>
  </si>
  <si>
    <t>число бюджетных мест. Число бюджетных мест определяется как численность студентов, принятых на обучение по образовательным программам среднего профессионального образования за счет бюджетных ассигнований</t>
  </si>
  <si>
    <t>Удельный вес численности лиц, освоивших образовательные программы среднего профессионального образования с использованием электронного обучения, дистанционных образовательных технологий, в общей численности выпускников, получивших среднее профессиональное образование:</t>
  </si>
  <si>
    <t xml:space="preserve">программы подготовки квалифицированных рабочих, служащих: </t>
  </si>
  <si>
    <t xml:space="preserve">                с использованием электронного обучения; </t>
  </si>
  <si>
    <t xml:space="preserve">программы подготовки специалистов среднего звена: </t>
  </si>
  <si>
    <t xml:space="preserve">                с использованием дистанционных образовательных технологий </t>
  </si>
  <si>
    <t xml:space="preserve">                с использованием дистанционных образовательных технологий. </t>
  </si>
  <si>
    <r>
      <t xml:space="preserve">численность выпускников, освоивших образовательные программы среднего профессионального образования – программы подготовки квалифицированных рабочих, служащих с использованием  </t>
    </r>
    <r>
      <rPr>
        <b/>
        <sz val="12"/>
        <color theme="1"/>
        <rFont val="Times New Roman"/>
        <family val="1"/>
        <charset val="204"/>
      </rPr>
      <t>электронного обучения</t>
    </r>
  </si>
  <si>
    <r>
      <t xml:space="preserve">численность выпускников, освоивших образовательные программы среднего профессионального образования – программы подготовки квалифицированных рабочих, служащих с использованием </t>
    </r>
    <r>
      <rPr>
        <b/>
        <sz val="12"/>
        <color theme="1"/>
        <rFont val="Times New Roman"/>
        <family val="1"/>
        <charset val="204"/>
      </rPr>
      <t>дистанционных образовательных технологий</t>
    </r>
  </si>
  <si>
    <r>
      <t xml:space="preserve">численность выпускников, освоивших образовательные программы среднего профессионального образования – программы подготовки специалистов среднего звена с использованием </t>
    </r>
    <r>
      <rPr>
        <b/>
        <sz val="12"/>
        <color theme="1"/>
        <rFont val="Times New Roman"/>
        <family val="1"/>
        <charset val="204"/>
      </rPr>
      <t>дистанционных образовательных технологий</t>
    </r>
  </si>
  <si>
    <r>
      <t xml:space="preserve">Численность выпускников, получивших среднее профессиональное образование по программам подготовки </t>
    </r>
    <r>
      <rPr>
        <b/>
        <sz val="12"/>
        <color theme="1"/>
        <rFont val="Times New Roman"/>
        <family val="1"/>
        <charset val="204"/>
      </rPr>
      <t>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 (выпуск квалифицированных рабочих, служащих)</t>
    </r>
  </si>
  <si>
    <r>
      <t xml:space="preserve">численность выпускников, получивших среднее профессиональное образование по программам подготовки </t>
    </r>
    <r>
      <rPr>
        <b/>
        <sz val="12"/>
        <color theme="1"/>
        <rFont val="Times New Roman"/>
        <family val="1"/>
        <charset val="204"/>
      </rPr>
      <t>специалистов среднего звена</t>
    </r>
    <r>
      <rPr>
        <sz val="12"/>
        <color theme="1"/>
        <rFont val="Times New Roman"/>
        <family val="1"/>
        <charset val="204"/>
      </rPr>
      <t xml:space="preserve"> (выпуск специалистов среднего звена); </t>
    </r>
  </si>
  <si>
    <t xml:space="preserve">Структура численности студентов, обучающихся по образовательным программам среднего профессионального образования  - программам подготовки квалифицированных рабочих, служащих, по формам обучения (удельный вес численности студентов соответствующей формы обучения в общей численности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служащих): </t>
  </si>
  <si>
    <t xml:space="preserve">очная форма обучения; </t>
  </si>
  <si>
    <t xml:space="preserve">очно-заочная форма обучения; </t>
  </si>
  <si>
    <t xml:space="preserve">заочная форма обучения </t>
  </si>
  <si>
    <t>численность студентов, обучающихся по образовательным программам среднего профессионального образования – программам подготовки квалифицированных рабочих, служащих, по:</t>
  </si>
  <si>
    <t xml:space="preserve">заочная форма обучения; </t>
  </si>
  <si>
    <t xml:space="preserve">численность студентов, обучающихся по образовательным программам среднего профессионального образования – программам подготовки квалифицированных рабочих, служащих. </t>
  </si>
  <si>
    <t xml:space="preserve">Удельный вес численности лиц, обучающихся по договорам об оказании платных образовательных услуг, в общей численности студентов, обучающихся по образовательным программам среднего профессионального образования: </t>
  </si>
  <si>
    <t xml:space="preserve">программы подготовки квалифицированных рабочих, служащих; </t>
  </si>
  <si>
    <t xml:space="preserve">программы подготовки специалистов среднего звена </t>
  </si>
  <si>
    <t>численность студентов, обучающихся по договорам об оказании платных образовательных услуг по образовательным программам среднего профессионального образования:</t>
  </si>
  <si>
    <t>программы подготовки квалифицированных рабочих, служащих</t>
  </si>
  <si>
    <t>программы подготовки специалистов среднего звена</t>
  </si>
  <si>
    <t>численность студентов, обучающихся по образовательным программам среднего профессионального образования</t>
  </si>
  <si>
    <t>численность студентов, обучающихся по образовательным программам среднего профессионального образования:</t>
  </si>
  <si>
    <t xml:space="preserve">3.2.7. </t>
  </si>
  <si>
    <t xml:space="preserve">Удельный вес числа образовательных организаций, в которых осуществляется подготовка кадров по 50 наиболее перспективным и востребованным на рынке труда профессиям и специальностям, требующим среднего профессионального образования, в общем числе организаций, осуществляющих образовательную деятельность по образовательным программам среднего профессионального образования. </t>
  </si>
  <si>
    <t>число образовательных организаций, в которых осуществляется подготовка кадров по 50 наиболее перспективным  и востребованным на рынке труда профессиям и специальностям (включая обособленные подразделения (в том числе филиалы))</t>
  </si>
  <si>
    <t>число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</t>
  </si>
  <si>
    <t>3.3.1.</t>
  </si>
  <si>
    <t>Удельный вес численности лиц, имеющих высшее образование или среднее профессиональное образование по программам подготовки специалистов среднего звена, в общей численности педагогических работников (без внешних совместителей и работающих по договорам гражданско-правового характера) организаций, осуществляющих образовательную деятельность по образовательным программам среднего профессионального образования:</t>
  </si>
  <si>
    <t xml:space="preserve">высшее образование: </t>
  </si>
  <si>
    <t xml:space="preserve">преподаватели; </t>
  </si>
  <si>
    <t xml:space="preserve">мастера производственного обучения. </t>
  </si>
  <si>
    <t xml:space="preserve">среднее профессиональное образование по программам подготовки специалистов среднего звена: </t>
  </si>
  <si>
    <t xml:space="preserve">мастера производственного обучения </t>
  </si>
  <si>
    <t>3.3.3.</t>
  </si>
  <si>
    <t xml:space="preserve">Численность студентов, обучающихся по образовательным программам среднего профессионального образования, в расчете на 1 преподавателя и мастера производственного обучения в организациях, осуществляющих образовательную деятельность по образовательным программам среднего профессионального образования: </t>
  </si>
  <si>
    <t>численность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очной форме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</si>
  <si>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 по очно-заочной форме обучения</t>
  </si>
  <si>
    <t>численность студентов, обучающихся по образовательным программам среднего профессионального образования - программам подготовки квалифицированных рабочих, служащих по заочной форме обучения и форме экстерната</t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</si>
  <si>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мастеров производственного обучения</t>
    </r>
    <r>
      <rPr>
        <sz val="12"/>
        <color theme="1"/>
        <rFont val="Times New Roman"/>
        <family val="1"/>
        <charset val="204"/>
      </rPr>
      <t xml:space="preserve">, реализующих образовательные программы среднего профессионального образования,  организаций, осуществляющих образовательную деятельность по реализации образовательных программ </t>
    </r>
    <r>
      <rPr>
        <b/>
        <sz val="12"/>
        <color theme="1"/>
        <rFont val="Times New Roman"/>
        <family val="1"/>
        <charset val="204"/>
      </rPr>
      <t>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 xml:space="preserve"> в  пересчете на полную занятость (включая обособленные подразделения (в том числе филиалы))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</si>
  <si>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преподавателей</t>
    </r>
    <r>
      <rPr>
        <sz val="12"/>
        <color theme="1"/>
        <rFont val="Times New Roman"/>
        <family val="1"/>
        <charset val="204"/>
      </rPr>
      <t xml:space="preserve">, реализующих образовательные программы среднего профессионального образования, организаций, осуществляющих образовательную деятельность по реализации образовательных программ </t>
    </r>
    <r>
      <rPr>
        <b/>
        <sz val="12"/>
        <color theme="1"/>
        <rFont val="Times New Roman"/>
        <family val="1"/>
        <charset val="204"/>
      </rPr>
      <t>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 (включая обособленные подразделения (в том числе филиалы)),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 xml:space="preserve"> в пересчете на полную занятость;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</si>
  <si>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мастеров производственного обучения</t>
    </r>
    <r>
      <rPr>
        <sz val="12"/>
        <color theme="1"/>
        <rFont val="Times New Roman"/>
        <family val="1"/>
        <charset val="204"/>
      </rPr>
      <t xml:space="preserve">, реализующих образовательные программы среднего профессионального образования,  организаций, осуществляющих образовательную деятельность по реализации образовательных программ </t>
    </r>
    <r>
      <rPr>
        <b/>
        <sz val="12"/>
        <color theme="1"/>
        <rFont val="Times New Roman"/>
        <family val="1"/>
        <charset val="204"/>
      </rPr>
      <t xml:space="preserve">подготовки специалистов среднего звена </t>
    </r>
    <r>
      <rPr>
        <sz val="12"/>
        <color theme="1"/>
        <rFont val="Times New Roman"/>
        <family val="1"/>
        <charset val="204"/>
      </rPr>
      <t xml:space="preserve">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 xml:space="preserve"> в  пересчете на полную занятость (включая обособленные подразделения (в том числе филиалы))</t>
    </r>
  </si>
  <si>
    <t>Удельный вес численности педагогических работников, освоивших дополнительные профессиональные программы в форме стажировки в организациях (предприятиях) реального сектора экономики в течение последних 3-х лет, в общей численности педагогических работников организаций, осуществляющих образовательную деятельность по образовательным программам среднего профессионального образования</t>
  </si>
  <si>
    <t>общая численность педагогических работников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</t>
  </si>
  <si>
    <t>Удельный вес численности преподавателей и мастеров производственного обучения из числа работников реального сектора экономики, работающих на условиях внешнего совместительства, в общей численности преподавателей и мастеров производственного обучения организаций, осуществляющих образовательную деятельность по образовательным программам среднего профессионального образования</t>
  </si>
  <si>
    <t xml:space="preserve">численность преподавателей (без внешних совместителей и работающих по договорам гражданско-правового характера)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филиалы); </t>
  </si>
  <si>
    <t>численность мастеров производственного обучения (без внешних совместителей и работающих по договорам гражданско-правового характера)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</t>
  </si>
  <si>
    <t>Обеспеченность студентов, обучающихся по образовательным  программам среднего профессионального образования,  общежитиями (удельный вес численности  студентов, проживающих в общежитиях, в общей численности студентов, нуждающихся в общежитиях):</t>
  </si>
  <si>
    <t xml:space="preserve">программы подготовки специалистов среднего звена  </t>
  </si>
  <si>
    <t>численность студентов, обучающихся по образовательным  программам подготовки квалифицированных рабочих, служащих в  образовательных организациях высшего образования (включая обособленные  подразделения (в том числе филиалы)), проживающих в общежитиях</t>
  </si>
  <si>
    <t>численность студентов, обучающихся по образовательным  программам подготовки квалифицированных рабочих, служащих в  профессиональных образовательных организациях (включая обособленные  подразделения (в том числе филиалы)), нуждающихся в общежитиях</t>
  </si>
  <si>
    <t>численность студентов, обучающихся по образовательным  программам подготовки квалифицированных рабочих, служащих в образовательных организациях высшего образования (включая обособленные  подразделения (в том числе филиалы)), нуждающихся в общежитиях</t>
  </si>
  <si>
    <t>численность студентов, обучающихся по образовательным  программам подготовки специалистов среднего звена в  профессиональных образовательных организациях (включая обособленные  подразделения (в том числе филиалы)), проживающих в общежитиях</t>
  </si>
  <si>
    <t>численность студентов, обучающихся по образовательным  программам подготовки специалистов среднего звена в образовательных организациях высшего образования (включая обособленные  подразделения (в том числе филиалы)), проживающих в общежитиях</t>
  </si>
  <si>
    <t>численность студентов, обучающихся по образовательным  программам подготовки  специалистов среднего звена в  профессиональных образовательных организациях (включая обособленные  подразделения (в том числе филиалы)), нуждающихся в общежитиях</t>
  </si>
  <si>
    <t>численность студентов, обучающихся по образовательным  программам подготовки  специалистов среднего звена в  образовательных организациях высшего образования (включая обособленные  подразделения (в том числе филиалы)), нуждающихся в общежитиях</t>
  </si>
  <si>
    <t>3.4.3.</t>
  </si>
  <si>
    <t>Удельный вес числа зданий, доступных для маломобильных групп населения, в общем числе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</si>
  <si>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t xml:space="preserve">учебно-лабораторные здания (корпуса);  </t>
  </si>
  <si>
    <t>здания общежитий</t>
  </si>
  <si>
    <t>число учебно-лабораторных зданий (корпусов)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доступных для маломобильных групп населения</t>
  </si>
  <si>
    <t>число учебно-лабораторных зданий (корпусов)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</t>
  </si>
  <si>
    <t>число зданий общежитий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доступных для маломобильных групп населения</t>
  </si>
  <si>
    <t>число зданий общежитий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</t>
  </si>
  <si>
    <t>Удельный вес численности студентов с ограниченными возможностями здоровья и студентов, имеющих инвалидность, в общей численности студентов, обучающихся по образовательным программам среднего профессионального образования</t>
  </si>
  <si>
    <t>студенты с ограниченными возможностями здоровья;</t>
  </si>
  <si>
    <t xml:space="preserve"> из них инвалиды и дети-инвалиды;</t>
  </si>
  <si>
    <t>студенты, имеющие инвалидность (кроме студентов с ограниченными возможностями здоровья)</t>
  </si>
  <si>
    <t>численность студентов, обучающихся по образовательным программам среднего профессионального образования, с ограниченными возможностями здоровья (имеющие и не имеющие инвалидность)</t>
  </si>
  <si>
    <t>численность студентов, обучающихся по образовательным программам среднего профессионального образования, с ограниченными возможностями здоровья, имеющие инвалидность  (инвалиды и дети-инвалиды)</t>
  </si>
  <si>
    <t>численность студентов, обучающихся по образовательным программам среднего профессионального образования, имеющих инвалидность (инвалиды и дети-инвалиды), но не относящиеся к категории лиц с ограниченными возможностями 
здоровья</t>
  </si>
  <si>
    <t>численность студентов, обучающихся по образовательным   программам среднего профессионального образования</t>
  </si>
  <si>
    <t>Структура численности студентов с ограниченными возможностями здоровья и студентов, имеющих инвалидность, обучающихся по образовательным программам среднего профессионального образования, по формам обучения</t>
  </si>
  <si>
    <t>численность студентов с ограниченными возможностями здоровья и (или) имеющих инвалидность, обучающихся по образовательным программам среднего профессионального образования, по очной форме обучения</t>
  </si>
  <si>
    <t>численность студентов с ограниченными возможностями здоровья и (или) имеющих инвалидность, обучающихся по образовательным программам среднего профессионального образования</t>
  </si>
  <si>
    <t>численность студентов с ограниченными возможностями здоровья и (или) имеющих инвалидность, обучающихся по образовательным программам среднего профессионального образования, по очно-заочной форме обучения</t>
  </si>
  <si>
    <t>численность студентов с ограниченными возможностями здоровья и (или) имеющих инвалидность, обучающихся по образовательным программам среднего профессионального образования, по заочной форме обучения</t>
  </si>
  <si>
    <t>3.5.4.</t>
  </si>
  <si>
    <t>Удельный вес численности студентов с ограниченными возможностями здоровья и студентов, имеющих инвалидность, обучающихся по адаптированным образовательным программам, в общей численности студентов с ограниченными возможностями здоровья и студентов, имеющих. инвалидность, обучающихся по образовательным программам среднего профессионального образования: образования:</t>
  </si>
  <si>
    <t>численность студентов с ограниченными возможностями здоровья и (или) имеющих инвалидность, обучающихся по адаптированным образовательным программам среднего профессионального образования</t>
  </si>
  <si>
    <t>Удельный вес численности студентов, получающих государственные академические стипендии, в общей численности студентов очной формы обучения, обучающихся по образовательным программам среднего профессионального образования за счет бюджетных ассигнований</t>
  </si>
  <si>
    <t>3.6.3.</t>
  </si>
  <si>
    <t xml:space="preserve">Удельный вес численности лиц, обучающихся по 50 наиболее перспективным и востребованным на рынке труда профессиям и специальностям, требующим среднего профессионального образования, в общей численности студентов, обучающихся по образовательным программам среднего профессионального образования </t>
  </si>
  <si>
    <t>численность лиц, обучающихся по 50 наиболее перспективным и востребованным на рынке труда профессиям и специальностям, требующим среднего профессионального образования</t>
  </si>
  <si>
    <t>Удельный вес численности лиц, участвующих в региональных чемпионатах "Молодые профессионалы" (WorldSkills Russia), региональных этапах всероссийских олимпиад профессионального мастерства и отраслевых чемпионатах, в общей численности студентов, обучающихся по образовательным программам среднего профессионального образования</t>
  </si>
  <si>
    <t>3.6.4.</t>
  </si>
  <si>
    <t>численность студентов, участвующих в региональных чемпионатах «Молодые профессионалы» (WorldSkills Russia), региональных этапах всероссийских олимпиад профессионального мастерства и отраслевых чемпионатах</t>
  </si>
  <si>
    <t>численность студентов, обучающихся по образовательным программам среднего профессионального образования, на начало отчетного учебного года</t>
  </si>
  <si>
    <t xml:space="preserve">численность студентов, обучающихся по образовательным программам среднего профессионального образования на начало предыдущего отчетному учебного года </t>
  </si>
  <si>
    <t xml:space="preserve">Удельный вес численности лиц, участвующих в национальных чемпионатах "Молодые профессионалы" (WorldSkills Russia), всероссийской олимпиаде профессионального мастерства, в общей численности студентов, обучающихся по образовательным программам среднего профессионального образования </t>
  </si>
  <si>
    <t xml:space="preserve">3.6.6. </t>
  </si>
  <si>
    <t>численность студентов, участвующих в национальных чемпионатах «Молодые профессионалы» (WorldSkills Russia), всероссийской олимпиаде профессионального мастерства</t>
  </si>
  <si>
    <t>численность студентов, обучающихся по образовательным программам среднего профессионального образования, на начало предыдущего отчетному учебного года</t>
  </si>
  <si>
    <t xml:space="preserve">Изменение сети организаций, осуществляющих образовательную деятельность по образовательным программам среднего 
профессионального образования (в том числе ликвидация и реорганизация организаций, осуществляющих образовательную деятельность) </t>
  </si>
  <si>
    <t xml:space="preserve">3.7. </t>
  </si>
  <si>
    <t xml:space="preserve">3.7.1. </t>
  </si>
  <si>
    <t>Темп роста числа организаций (филиалов), осуществляющих образовательную деятельность по образовательным программам среднего профессионального образования</t>
  </si>
  <si>
    <t>число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в отчетном году</t>
  </si>
  <si>
    <t>число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в  году, предшествовавшем отчетному году</t>
  </si>
  <si>
    <t>Объем финансовых средств от приносящей доход деятельности (внебюджетных средств), поступивших в профессиональные образовательные организации (включая обособленные подразделения (в том числе филиалы)) от реализации образовательных программ среднего профессионального образования (программ подготовки квалифицированных рабочих, служащих и программ подготовки специалистов среднего звена)</t>
  </si>
  <si>
    <t>Объем финансовых средств от приносящей доход деятельности (внебюджетных средств), поступивших в образовательные организации высшего образования (включая обособленные подразделения (в том числе филиалы)), от реализации образовательных программ среднего профессионального образования (программ подготовки квалифицированных рабочих, служащих и программ подготовки специалистов среднего звена)</t>
  </si>
  <si>
    <t>Общий объем финансовых средств, поступивших в профессиональные образовательные организации (включая обособленные подразделения (в том числе филиалы)) от реализации образовательных программ среднего профессионального образования (программ подготовки квалифицированных рабочих, служащих и программ подготовки специалистов среднего звена)</t>
  </si>
  <si>
    <t>общий объем финансовых средств, поступивших в образовательные организации высшего образования (включая обособленные подразделения (в том числе филиалы)) от реализации образовательных программ среднего профессионального образования (программ подготовки квалифицированных рабочих, служащих и программ подготовки специалистов среднего звена)</t>
  </si>
  <si>
    <t xml:space="preserve">образовательные организации высшего образования; </t>
  </si>
  <si>
    <t xml:space="preserve">Структура численности слушателей, завершивших обучение по программам профессионального обучения: </t>
  </si>
  <si>
    <t xml:space="preserve">программы профессиональной подготовки по профессиям рабочих, должностям служащих; </t>
  </si>
  <si>
    <t xml:space="preserve">программы переподготовки рабочих, служащих; </t>
  </si>
  <si>
    <t xml:space="preserve">программы повышения квалификации рабочих, служащих </t>
  </si>
  <si>
    <t xml:space="preserve"> численность слушателей, завершивших обучение по программам профессионального обучения</t>
  </si>
  <si>
    <t>Численность слушателей, завершивших обучение по программам профессионального обучения</t>
  </si>
  <si>
    <t xml:space="preserve">   программам профессиональной подготовки по профессиям рабочих, должностям служащих; </t>
  </si>
  <si>
    <t xml:space="preserve">   программам переподготовки рабочих, служащих; </t>
  </si>
  <si>
    <t xml:space="preserve">   программам повышения квалификации рабочих, служащих; </t>
  </si>
  <si>
    <t>численность слушателей, завершивших обучение по программам профессионального обучения</t>
  </si>
  <si>
    <t>Охват населения программами профессионального обучения по возрастным группам (отношение численности слушателей определенной возрастной группы, завершивших обучение по программам профессионального обучения, к численности населения соответствующей возрастной группы)</t>
  </si>
  <si>
    <t>численность слушателей, завершивших обучение по программам профессионального обучения, возрастной группы</t>
  </si>
  <si>
    <t>18–64 лет</t>
  </si>
  <si>
    <t>18–34 лет</t>
  </si>
  <si>
    <t>35–64 лет</t>
  </si>
  <si>
    <t>численность постоянного населения в возрастной группе</t>
  </si>
  <si>
    <t xml:space="preserve">Удельный вес численности слушателей, завершивших обучение с применением электронного обучения, дистанционных образовательных технологий, в общей численности слушателей, завершивших обучение по программам профессионального обучения: </t>
  </si>
  <si>
    <t>с применением электронного обучения</t>
  </si>
  <si>
    <t>с применением дистанционных образовательных технологий</t>
  </si>
  <si>
    <t>численность слушателей, завершивших обучение по программам профессионального обучения с применением дистанционных образовательных технологий</t>
  </si>
  <si>
    <t>численность слушателей, завершивших обучение по программам профессионального обучения с применением электронного обучения</t>
  </si>
  <si>
    <t>7.2.2.</t>
  </si>
  <si>
    <t>Структура численности слушателей, завершивших обучение по программам профессионального обучения, по программам и источникам финансирования</t>
  </si>
  <si>
    <t>программы профессиональной подготовки по профессиям рабочих, должностям служащих:</t>
  </si>
  <si>
    <t xml:space="preserve">программы переподготовки рабочих, служащих: </t>
  </si>
  <si>
    <t>программы повышения квалификации рабочих, служащих:</t>
  </si>
  <si>
    <t xml:space="preserve">за счет бюджетных ассигнований; </t>
  </si>
  <si>
    <t xml:space="preserve">по договорам об оказании платных образовательных услуг за счет средств физических лиц; </t>
  </si>
  <si>
    <t xml:space="preserve">по договорам об оказании платных образовательных услуг за счет средств юридических лиц; </t>
  </si>
  <si>
    <t xml:space="preserve">    за счет бюджетных ассигнований; </t>
  </si>
  <si>
    <t xml:space="preserve">    по договорам об оказании платных образовательных услуг за счет средств физических лиц; </t>
  </si>
  <si>
    <t xml:space="preserve">    по договорам об оказании платных образовательных услуг за счет средств юридических лиц; </t>
  </si>
  <si>
    <t>численность слушателей, завершивших обучение по программам профессиональной подготовки по профессиям рабочих, должностям служащих по источникам финансирования обучения:</t>
  </si>
  <si>
    <t>численность слушателей, завершивших обучение по программам профессиональной подготовки по профессиям рабочих, должностям служащих (всего)</t>
  </si>
  <si>
    <t>численность слушателей, завершивших обучение по программам переподготовки рабочих, служащих по источникам финансирования обучения</t>
  </si>
  <si>
    <t>численность слушателей, завершивших обучение по программам переподготовки рабочих, служащих</t>
  </si>
  <si>
    <t>численность слушателей, завершивших обучение по программам повышения квалификации рабочих, служащих по источникам финансирования обучения</t>
  </si>
  <si>
    <t>численность слушателей, завершивших обучение по программам повышения квалификации рабочих, служащих</t>
  </si>
  <si>
    <t>Удельный вес числа  программ профессионального обучения, прошедших профессионально-общественную аккредитацию работодателями и их объединениями, в общем числе образовательных программ профессионального обучения:</t>
  </si>
  <si>
    <t>7.2.3.</t>
  </si>
  <si>
    <t>программы повышения квалификации рабочих, служащих.</t>
  </si>
  <si>
    <t xml:space="preserve">    число  программам профессионального обучения, прошедших профессионально-общественную аккредитацию работодателями и их объединениями</t>
  </si>
  <si>
    <t xml:space="preserve">    число  программам профессионального обучения</t>
  </si>
  <si>
    <t>Удельный вес численности лиц, имеющих высшее образование или среднее профессиональное образование по программам подготовки специалистов среднего звена, в общей численности преподавателей и мастеров производственного обучения (без внешних совместителей и работающих по договорам гражданско-правового характера) в организациях, осуществляющих образовательную деятельность по образовательным программам профессионального обучения</t>
  </si>
  <si>
    <t xml:space="preserve">высшее образование; </t>
  </si>
  <si>
    <t xml:space="preserve">из них соответствующее профилю обучения. </t>
  </si>
  <si>
    <t xml:space="preserve">среднее профессиональное образование по программам подготовки специалистов среднего звена; </t>
  </si>
  <si>
    <t xml:space="preserve">из них соответствующее профилю обучения </t>
  </si>
  <si>
    <t xml:space="preserve">    численность преподавателей</t>
  </si>
  <si>
    <t xml:space="preserve">    численность мастеров производственного обучения</t>
  </si>
  <si>
    <t>общая численность преподавателей (без внешних совместителей и работающих по договорам гражданско-правового характера), осуществляющих образовательную деятельность по реализации образовательных программ профессионального обучения</t>
  </si>
  <si>
    <t>общая численность мастеров производственного обучения (без внешних совместителей и работающих по договорам гражданско-
правового характера), осуществляющих образовательную деятельность по реализации образовательных программ профессионального 
обучения</t>
  </si>
  <si>
    <t>7.3.2.</t>
  </si>
  <si>
    <t>Удельный вес численности лиц, завершивших обучение по дополнительным профессиональным программам в форме стажировки в организациях (предприятиях) реального сектора экономики в течение последних 3-х лет, в общей численности преподавателей и мастеров производственного обучения (без внешних совместителей и работающих по договорам гражданско-правового характера) в организациях, осуществляющих образовательную деятельность по программам профессионального обучения</t>
  </si>
  <si>
    <t>численность работников (без внешних совместителей и работающих по договорам гражданско-правового характера) организаций, осуществляющих образовательную деятельность по программам профессионального обучения (включая обособленные подразделения (в том числе филиалы)), прошедших обучение по дополнительным профессиональным программам в форме стажировки в организациях (предприятиях) реального сектора экономики в течение последних 3-х лет</t>
  </si>
  <si>
    <t>7.4.2.</t>
  </si>
  <si>
    <t>Число персональных компьютеров, используемых в учебных целях, в расчете на 100 слушателей организаций, осуществляющих образовательную деятельность по  образовательным программам профессионального обучения</t>
  </si>
  <si>
    <t>всего;</t>
  </si>
  <si>
    <t>имеющих доступ к сети «Интернет»</t>
  </si>
  <si>
    <t>количество человек одновременной подготовки в организациях (включая обособленные  подразделения (в том числе филиалы)),  осуществляющих образовательную деятельность по образовательным программам  профессионального обучения в качестве основного вида деятельности и не реализующих образовательные программы среднего профессионального образования, приведенное к очной форме 
обучения</t>
  </si>
  <si>
    <t xml:space="preserve">    число персональных компьютеров, используемых в учебных целях, в организациях</t>
  </si>
  <si>
    <t xml:space="preserve">    число персональных компьютеров, используемых в учебных целях, имеющих доступ к сети «Интернет»</t>
  </si>
  <si>
    <t>Удельный вес численности слушателей с ограниченными возможностями здоровья и слушателей, имеющих инвалидность, в общей численности слушателей, завершивших обучение по программам профессионального обучения</t>
  </si>
  <si>
    <t xml:space="preserve">слушатели с ограниченными возможностями здоровья; </t>
  </si>
  <si>
    <t xml:space="preserve">из них инвалидов, детей-инвалидов; </t>
  </si>
  <si>
    <t xml:space="preserve">слушатели, имеющие инвалидность (кроме слушателей с ограниченными возможностями здоровья) </t>
  </si>
  <si>
    <t xml:space="preserve">     численность слушателей</t>
  </si>
  <si>
    <t xml:space="preserve">Удельный вес работников организаций, завершивших обучение за счет средств работодателя, в общей численности слушателей, завершивших обучение по программам профессионального обучения </t>
  </si>
  <si>
    <t xml:space="preserve"> численность работников организаций, завершивших обучение по программам профессионального обучения за счет средств работодателя</t>
  </si>
  <si>
    <t xml:space="preserve">общеобразовательные организации; </t>
  </si>
  <si>
    <t xml:space="preserve">профессиональные образовательные организации; </t>
  </si>
  <si>
    <t xml:space="preserve">организации дополнительного образования; </t>
  </si>
  <si>
    <t xml:space="preserve">организации дополнительного профессионального образования; </t>
  </si>
  <si>
    <t>иные организации</t>
  </si>
  <si>
    <t xml:space="preserve">    число организаций в отчетном году</t>
  </si>
  <si>
    <t xml:space="preserve">    число организаций, в году, предшествовавшем отчетному году</t>
  </si>
  <si>
    <t>7.8.</t>
  </si>
  <si>
    <t xml:space="preserve">Финансово-экономическая деятельность организаций, осуществляющих образовательную деятельность в части обеспечения реализации основных программ профессионального обучения </t>
  </si>
  <si>
    <t>Удельный вес финансовых средств от приносящей доход деятельности в общем объеме финансовых средств, полученных 
организациями, осуществляющими образовательную деятельность по образовательным программам  профессионального обучения</t>
  </si>
  <si>
    <t>7.8.1.</t>
  </si>
  <si>
    <t>объем финансовых  средств от приносящей доход деятельности (внебюджетных средств), поступивших в организации (включая обособленные подразделения (в том числе филиалы)),  осуществляющие образовательную деятельность по образовательным программам  профессионального обучения в качестве основного вида деятельности и не реализующие образовательные программы среднего</t>
  </si>
  <si>
    <t>общий объем финансовых средств, поступивших в организации (включая обособленные  подразделения (в том числе филиалы)),  осуществляющие образовательную деятельность по образовательным программам  профессионального обучения в качестве основного вида деятельности и не реализующие образовательные программы среднего профессионального образования</t>
  </si>
  <si>
    <t>Удельный вес численности преподавателей и мастеров производственного обучения из числа работников организаций и предприятий, работающих на условиях внешнего совместительства, привлеченных к образовательной деятельности, в общей численности преподавателей и мастеров производственного обучения в организациях, осуществляющих образовательную деятельность по образовательным программам профессионального обучения</t>
  </si>
  <si>
    <t>7.9.1.</t>
  </si>
  <si>
    <t>численность преподавателей - работников предприятий и организаций в организациях, осуществляющих образовательную деятельность по программам профессионального обучения (включая обособленные подразделения (в том числе филиалы)), на условиях внешнего совместительства</t>
  </si>
  <si>
    <t>численность мастеров производственного обучения - работников предприятий и организаций в организациях, осуществляющих образовательную деятельность по программам профессионального обучения (включая обособленные подразделения (в том числе филиалы)), на условиях внешнего совместительства</t>
  </si>
  <si>
    <t>численность преподавателей (без внешних совместителей и работающих по договорам гражданско-правового характера) в организациях, осуществляющих образовательную деятельность по программам профессионального обучения (включая обособленные подразделения (в том числе филиалы))</t>
  </si>
  <si>
    <t>численность преподавателей (без внешних совместителей и работающих по договорам гражданско-правового характера) в организациях, осуществляющих образовательную деятельность по  программам профессионального обучения (включая обособленные подразделения (в том числе филиалы))</t>
  </si>
  <si>
    <t>численность преподавателей в организациях, осуществляющих образовательную деятельность по образовательным программам профессионального обучения (включая обособленные подразделения (в том числе филиалы)), на условиях внешнего совместительства</t>
  </si>
  <si>
    <t>численность мастеров производственного обучения в организациях, осуществляющих образовательную деятельность по программам профессионального обучения (включая обособленные подразделения (в том числе филиалы)), на условиях внешнего совместительства</t>
  </si>
  <si>
    <t>6.1.2.</t>
  </si>
  <si>
    <t>Структура численности слушателей, завершивших обучение по дополнительным профессиональным программам, по категориям (удельный вес численности слушателей соответствующей категории в общей численности слушателей, завершивших обучение по дополнительным профессиональным программам)</t>
  </si>
  <si>
    <t xml:space="preserve">работники организаций и предприятий; </t>
  </si>
  <si>
    <t xml:space="preserve">лица, замещающие государственные должности и должности государственной гражданской службы; </t>
  </si>
  <si>
    <t xml:space="preserve">лица, замещающие муниципальные должности и должности муниципальной службы; </t>
  </si>
  <si>
    <t xml:space="preserve">лица, уволенные с военной службы; </t>
  </si>
  <si>
    <t xml:space="preserve">лица по направлению службы занятости; </t>
  </si>
  <si>
    <t xml:space="preserve">студенты, обучающиеся по образовательным программам среднего профессионального образования и высшего образования; </t>
  </si>
  <si>
    <t xml:space="preserve">другие </t>
  </si>
  <si>
    <t xml:space="preserve">     численность слушателей, завершивших обучение</t>
  </si>
  <si>
    <t>общая численность слушателей, завершивших обучение по дополнительным профессиональным программам</t>
  </si>
  <si>
    <t>Удельный вес численности слушателей, завершивших обучение по дополнительным профессиональным программам с использованием дистанционных образовательных технологий, в общей численности слушателей, завершивших обучение по дополнительным профессиональным программам:</t>
  </si>
  <si>
    <t xml:space="preserve">программы повышение квалификации; </t>
  </si>
  <si>
    <t>программы профессиональной переподготовки</t>
  </si>
  <si>
    <t>численность слушателей, завершивших обучение по дополнительным профессиональным программам</t>
  </si>
  <si>
    <t>численность слушателей, завершивших обучение по дополнительным профессиональным программам с использованием дистанционных образовательных технологий</t>
  </si>
  <si>
    <t xml:space="preserve">6.2.2. </t>
  </si>
  <si>
    <t>Удельный вес числа дополнительных профессиональных образовательных программ, прошедших профессионально-общественную аккредитацию работодателями и их объединениями, в общем числе дополнительных профессиональных образовательных программ:</t>
  </si>
  <si>
    <t xml:space="preserve">программы профессиональной переподготовки. </t>
  </si>
  <si>
    <t>число дополнительных профессиональных программ, прошедших профессионально-общественную аккредитацию работодателями и их объединениями</t>
  </si>
  <si>
    <t>число реализованных дополнительных профессиональных программ</t>
  </si>
  <si>
    <t xml:space="preserve">6.2.3. </t>
  </si>
  <si>
    <t>Структура численности слушателей, завершивших обучение по дополнительным профессиональным программам, по источникам финансирования:</t>
  </si>
  <si>
    <t xml:space="preserve">      численность слушателей, завершивших обучение по дополнительным профессиональным программам</t>
  </si>
  <si>
    <t xml:space="preserve">1) за счет бюджетных ассигнований; </t>
  </si>
  <si>
    <t>2) по договорам об оказании платных образовательных услуг за счет физических лиц</t>
  </si>
  <si>
    <t xml:space="preserve">3) по договорам об оказании платных образовательных услуг за счет юридических лиц </t>
  </si>
  <si>
    <t>Oбщая численность слушателей, завершивших обучение по дополнительным профессиональным программам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</si>
  <si>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отчетном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</si>
  <si>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</si>
  <si>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отчетном году</t>
  </si>
  <si>
    <t>число организаций дополнительного профессионального образования (включая филиалы, реализующие дополнительные профессиональные программы) в году, предшествовавшем отчетному году</t>
  </si>
  <si>
    <t>число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году, предшествовавшем отчетному году</t>
  </si>
  <si>
    <t>число организаций высшего образования, реализующих дополнительные профессиональные программы (включая филиалы, реализующие дополнительные профессиональные программы) в году, предшествовавшем отчетному году</t>
  </si>
  <si>
    <t>Всего организаций, осуществляющих образовательную деятельность по дополнительным профессиональным программам (включая обособленные подразделения (в том числе филиалы)), в отчетном году</t>
  </si>
  <si>
    <t>Всего число организаций (включая обособленные подразделения (в том числе филиалы)), осуществляющих образовательную деятельность 
по дополнительным профессиональным программам в году, предшествовавшем отчетному году</t>
  </si>
  <si>
    <t xml:space="preserve">Профессиональные достижения выпускников организаций, реализующих программы дополнительного профессионального образования </t>
  </si>
  <si>
    <t xml:space="preserve">6.9. </t>
  </si>
  <si>
    <t>6.9.1.</t>
  </si>
  <si>
    <t>Удельный вес слушателей, завершивших обучение по программам профессиональной переподготовки с присвоением новой квалификации, в общей численности слушателей, завершивших обучение по программам профессиональной переподготовки</t>
  </si>
  <si>
    <t>численность слушателей, завершивших обучение по программам профессиональной переподготовки с присвоением новой квалификации</t>
  </si>
  <si>
    <t>численность слушателей, завершивших обучение по программам профессиональной переподготовки</t>
  </si>
  <si>
    <t>Мурманстат</t>
  </si>
  <si>
    <r>
      <t xml:space="preserve">численность выпускников, освоивших образовательные программы среднего профессионального образования – программы подготовки специалистов среднего звена с использованием </t>
    </r>
    <r>
      <rPr>
        <b/>
        <sz val="12"/>
        <color theme="1"/>
        <rFont val="Times New Roman"/>
        <family val="1"/>
        <charset val="204"/>
      </rPr>
      <t>электронного обучения</t>
    </r>
  </si>
  <si>
    <r>
      <t xml:space="preserve">численность педагогических работников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с высшим образованием</t>
    </r>
  </si>
  <si>
    <r>
      <t xml:space="preserve">численность педагогических работников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со средним профессиональным образованием</t>
    </r>
  </si>
  <si>
    <r>
      <rPr>
        <b/>
        <sz val="12"/>
        <color theme="1"/>
        <rFont val="Times New Roman"/>
        <family val="1"/>
        <charset val="204"/>
      </rPr>
      <t>Общая численность</t>
    </r>
    <r>
      <rPr>
        <sz val="12"/>
        <color theme="1"/>
        <rFont val="Times New Roman"/>
        <family val="1"/>
        <charset val="204"/>
      </rPr>
      <t xml:space="preserve"> педагогических работников (без внешних совместителей и работающих по договорам гражданско-правового характера)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</t>
    </r>
  </si>
  <si>
    <r>
      <t xml:space="preserve">Удельный вес численности лиц, имеющих квалификационную категорию, в общей численности </t>
    </r>
    <r>
      <rPr>
        <b/>
        <sz val="12"/>
        <color theme="1"/>
        <rFont val="Times New Roman"/>
        <family val="1"/>
        <charset val="204"/>
      </rPr>
      <t>педагогических работников</t>
    </r>
    <r>
      <rPr>
        <sz val="12"/>
        <color theme="1"/>
        <rFont val="Times New Roman"/>
        <family val="1"/>
        <charset val="204"/>
      </rPr>
      <t xml:space="preserve"> (без внешних совместителей и работающих по договорам гражданско-правового характера) образовательных организаций, реализующих образовательные программы среднего профессионального образования - программы подготовки специалистов среднего звена: высшую квалификационную категорию; первую квалификационную категорию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</si>
  <si>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преподавателей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без внешних совместителей</t>
    </r>
    <r>
      <rPr>
        <sz val="12"/>
        <color theme="1"/>
        <rFont val="Times New Roman"/>
        <family val="1"/>
        <charset val="204"/>
      </rPr>
      <t xml:space="preserve"> и работающих по договорам гражданско-правового характера),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, организаций,  осуществляющих образовательную деятельность по реализации образовательных программ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в пересчете на полную занятость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</si>
  <si>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мастеров производственного обучения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без внешних совместителей</t>
    </r>
    <r>
      <rPr>
        <sz val="12"/>
        <color theme="1"/>
        <rFont val="Times New Roman"/>
        <family val="1"/>
        <charset val="204"/>
      </rPr>
      <t xml:space="preserve"> и работающих по договорам гражданско-правового характера),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подготовки квалифицированных рабочих</t>
    </r>
    <r>
      <rPr>
        <sz val="12"/>
        <color theme="1"/>
        <rFont val="Times New Roman"/>
        <family val="1"/>
        <charset val="204"/>
      </rPr>
      <t xml:space="preserve">, служащих, организаций, осуществляющих образовательную деятельность по реализации образовательных программ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в пересчете на полную занятость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</si>
  <si>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преподавателей</t>
    </r>
    <r>
      <rPr>
        <sz val="12"/>
        <color theme="1"/>
        <rFont val="Times New Roman"/>
        <family val="1"/>
        <charset val="204"/>
      </rPr>
      <t xml:space="preserve">, реализующих образовательные программы среднего профессионального образования, организаций, осуществляющих образовательную деятельность по реализации образовательных программ </t>
    </r>
    <r>
      <rPr>
        <b/>
        <sz val="12"/>
        <color theme="1"/>
        <rFont val="Times New Roman"/>
        <family val="1"/>
        <charset val="204"/>
      </rPr>
      <t>подготовки 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 (включая обособленные подразделения (в том числе филиалы)),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>в пересчете на полную занятость;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</si>
  <si>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преподавателей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без внешних совместителей</t>
    </r>
    <r>
      <rPr>
        <sz val="12"/>
        <color theme="1"/>
        <rFont val="Times New Roman"/>
        <family val="1"/>
        <charset val="204"/>
      </rPr>
      <t xml:space="preserve"> и работающих по договорам гражданско-правового характера),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, организаций,  осуществляющих образовательную деятельность по реализации образовательных программ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в пересчете на полную занятость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</si>
  <si>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>мастеров производственного обучения</t>
    </r>
    <r>
      <rPr>
        <sz val="12"/>
        <color theme="1"/>
        <rFont val="Times New Roman"/>
        <family val="1"/>
        <charset val="204"/>
      </rPr>
      <t xml:space="preserve"> (</t>
    </r>
    <r>
      <rPr>
        <b/>
        <sz val="12"/>
        <color theme="1"/>
        <rFont val="Times New Roman"/>
        <family val="1"/>
        <charset val="204"/>
      </rPr>
      <t>без внешних совместителей</t>
    </r>
    <r>
      <rPr>
        <sz val="12"/>
        <color theme="1"/>
        <rFont val="Times New Roman"/>
        <family val="1"/>
        <charset val="204"/>
      </rPr>
      <t xml:space="preserve"> и работающих по договорам гражданско-правового характера), реализующих образовательные программы </t>
    </r>
    <r>
      <rPr>
        <b/>
        <sz val="12"/>
        <color theme="1"/>
        <rFont val="Times New Roman"/>
        <family val="1"/>
        <charset val="204"/>
      </rPr>
      <t>подготовки специалистов среднего звена</t>
    </r>
    <r>
      <rPr>
        <sz val="12"/>
        <color theme="1"/>
        <rFont val="Times New Roman"/>
        <family val="1"/>
        <charset val="204"/>
      </rPr>
      <t xml:space="preserve">, организаций, осуществляющих образовательную деятельность по реализации образовательных программ среднего профессионального образования (включая обособленные подразделения (в том числе филиалы)), </t>
    </r>
    <r>
      <rPr>
        <b/>
        <sz val="12"/>
        <color theme="1"/>
        <rFont val="Times New Roman"/>
        <family val="1"/>
        <charset val="204"/>
      </rPr>
      <t>в пересчете на полную занятость</t>
    </r>
  </si>
  <si>
    <r>
      <t xml:space="preserve">численность педагогических работников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освоивших дополнительные профессиональные программы </t>
    </r>
    <r>
      <rPr>
        <b/>
        <sz val="12"/>
        <color theme="1"/>
        <rFont val="Times New Roman"/>
        <family val="1"/>
        <charset val="204"/>
      </rPr>
      <t>в форме стажировки в организациях (предприятиях) реального сектора экономики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4" tint="-0.249977111117893"/>
        <rFont val="Times New Roman"/>
        <family val="1"/>
        <charset val="204"/>
      </rPr>
      <t>в течение последних 3-х лет</t>
    </r>
  </si>
  <si>
    <r>
      <t xml:space="preserve">численность </t>
    </r>
    <r>
      <rPr>
        <b/>
        <sz val="12"/>
        <color theme="1"/>
        <rFont val="Times New Roman"/>
        <family val="1"/>
        <charset val="204"/>
      </rPr>
      <t xml:space="preserve">преподавателей из числа работников предприятий и организаций реального сектора экономики </t>
    </r>
    <r>
      <rPr>
        <sz val="12"/>
        <color theme="1"/>
        <rFont val="Times New Roman"/>
        <family val="1"/>
        <charset val="204"/>
      </rPr>
      <t xml:space="preserve">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работающих </t>
    </r>
    <r>
      <rPr>
        <b/>
        <sz val="12"/>
        <color theme="1"/>
        <rFont val="Times New Roman"/>
        <family val="1"/>
        <charset val="204"/>
      </rPr>
      <t>на условиях внешнего совместительства</t>
    </r>
    <r>
      <rPr>
        <sz val="12"/>
        <color theme="1"/>
        <rFont val="Times New Roman"/>
        <family val="1"/>
        <charset val="204"/>
      </rPr>
      <t>;</t>
    </r>
  </si>
  <si>
    <r>
      <t xml:space="preserve">численность мастеров производственного обучения из числа работников предприятий и организаций реального сектора экономики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>;</t>
    </r>
  </si>
  <si>
    <r>
      <t xml:space="preserve">численность преподавателей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  <r>
      <rPr>
        <sz val="12"/>
        <color theme="1"/>
        <rFont val="Times New Roman"/>
        <family val="1"/>
        <charset val="204"/>
      </rPr>
      <t>;</t>
    </r>
  </si>
  <si>
    <r>
      <t xml:space="preserve">численность мастеров производственного обучения образовательных организаций, осуществляющих образовательную деятельность по образовательным программам среднего профессионального образования (включая обособленные подразделения (в том числе филиалы)), работающих на условиях </t>
    </r>
    <r>
      <rPr>
        <b/>
        <sz val="12"/>
        <color theme="1"/>
        <rFont val="Times New Roman"/>
        <family val="1"/>
        <charset val="204"/>
      </rPr>
      <t>внешнего совместительства</t>
    </r>
  </si>
  <si>
    <r>
      <t xml:space="preserve">численность студентов, обучающихся по образовательным  программам подготовки </t>
    </r>
    <r>
      <rPr>
        <b/>
        <sz val="12"/>
        <color theme="1"/>
        <rFont val="Times New Roman"/>
        <family val="1"/>
        <charset val="204"/>
      </rPr>
      <t>квалифицированных рабочих, служащих</t>
    </r>
    <r>
      <rPr>
        <sz val="12"/>
        <color theme="1"/>
        <rFont val="Times New Roman"/>
        <family val="1"/>
        <charset val="204"/>
      </rPr>
      <t xml:space="preserve"> в  профессиональных образовательных организациях (включая обособленные  подразделения (в том числе филиалы)), проживающих в общежитиях</t>
    </r>
  </si>
  <si>
    <r>
      <t xml:space="preserve">число профессиональных образовательных организаций </t>
    </r>
    <r>
      <rPr>
        <b/>
        <sz val="12"/>
        <color theme="1"/>
        <rFont val="Times New Roman"/>
        <family val="1"/>
        <charset val="204"/>
      </rPr>
      <t>(включая филиалы)</t>
    </r>
    <r>
      <rPr>
        <sz val="12"/>
        <color theme="1"/>
        <rFont val="Times New Roman"/>
        <family val="1"/>
        <charset val="204"/>
      </rPr>
      <t xml:space="preserve"> и </t>
    </r>
    <r>
      <rPr>
        <b/>
        <sz val="12"/>
        <color theme="1"/>
        <rFont val="Times New Roman"/>
        <family val="1"/>
        <charset val="204"/>
      </rPr>
      <t>филиалов образовательных организаций высшего образования</t>
    </r>
    <r>
      <rPr>
        <sz val="12"/>
        <color theme="1"/>
        <rFont val="Times New Roman"/>
        <family val="1"/>
        <charset val="204"/>
      </rPr>
      <t>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 Мбит/сек и выше</t>
    </r>
  </si>
  <si>
    <r>
      <t xml:space="preserve">численность студентов, получающих </t>
    </r>
    <r>
      <rPr>
        <b/>
        <sz val="12"/>
        <color theme="1"/>
        <rFont val="Times New Roman"/>
        <family val="1"/>
        <charset val="204"/>
      </rPr>
      <t>государственные академические стипендии</t>
    </r>
    <r>
      <rPr>
        <sz val="12"/>
        <color theme="1"/>
        <rFont val="Times New Roman"/>
        <family val="1"/>
        <charset val="204"/>
      </rPr>
      <t xml:space="preserve"> и обучающихся по </t>
    </r>
    <r>
      <rPr>
        <b/>
        <sz val="12"/>
        <color theme="1"/>
        <rFont val="Times New Roman"/>
        <family val="1"/>
        <charset val="204"/>
      </rPr>
      <t>очной</t>
    </r>
    <r>
      <rPr>
        <sz val="12"/>
        <color theme="1"/>
        <rFont val="Times New Roman"/>
        <family val="1"/>
        <charset val="204"/>
      </rPr>
      <t xml:space="preserve"> форме обучения по образовательным программам среднего профессионального образования:</t>
    </r>
  </si>
  <si>
    <r>
      <t xml:space="preserve">численность студентов, обучающихся </t>
    </r>
    <r>
      <rPr>
        <b/>
        <sz val="12"/>
        <color theme="1"/>
        <rFont val="Times New Roman"/>
        <family val="1"/>
        <charset val="204"/>
      </rPr>
      <t>за счет бюджетных ассигнований</t>
    </r>
    <r>
      <rPr>
        <sz val="12"/>
        <color theme="1"/>
        <rFont val="Times New Roman"/>
        <family val="1"/>
        <charset val="204"/>
      </rPr>
      <t xml:space="preserve"> по </t>
    </r>
    <r>
      <rPr>
        <b/>
        <sz val="12"/>
        <color theme="1"/>
        <rFont val="Times New Roman"/>
        <family val="1"/>
        <charset val="204"/>
      </rPr>
      <t>очной</t>
    </r>
    <r>
      <rPr>
        <sz val="12"/>
        <color theme="1"/>
        <rFont val="Times New Roman"/>
        <family val="1"/>
        <charset val="204"/>
      </rPr>
      <t xml:space="preserve"> форме обучения по образовательным программам среднего профессионального образования:</t>
    </r>
  </si>
  <si>
    <t>3.8.2.</t>
  </si>
  <si>
    <r>
      <t xml:space="preserve">число профессиональных образовательных организаций (юридических лиц), реализующих образовательные программы среднего профессионального образования - </t>
    </r>
    <r>
      <rPr>
        <b/>
        <sz val="12"/>
        <color theme="1"/>
        <rFont val="Times New Roman"/>
        <family val="1"/>
        <charset val="204"/>
      </rPr>
      <t>программы подготовки специалистов среднего звена</t>
    </r>
    <r>
      <rPr>
        <sz val="12"/>
        <color theme="1"/>
        <rFont val="Times New Roman"/>
        <family val="1"/>
        <charset val="204"/>
      </rPr>
      <t>, имеющие филиалы, реализующие эти программы</t>
    </r>
  </si>
  <si>
    <t>&lt;****&gt; Сбор данных начинается с 2018 года.</t>
  </si>
  <si>
    <t xml:space="preserve">3.2.8. </t>
  </si>
  <si>
    <t>Численность несовершеннолетних обучающихся по образовательным программам среднего профессионального образования,  состоящих на различных видах учета.</t>
  </si>
  <si>
    <t>Численность несовершеннолетних обучающихся по образовательным программам среднего профессионального образования.</t>
  </si>
  <si>
    <r>
      <t xml:space="preserve">Доля несовершеннолетних, состоящих на различных видах учета, обучающихся по образовательным программам среднего профессионального образования. </t>
    </r>
    <r>
      <rPr>
        <sz val="12"/>
        <color rgb="FF0070C0"/>
        <rFont val="Times New Roman"/>
        <family val="1"/>
        <charset val="204"/>
      </rPr>
      <t>&lt;****&gt;</t>
    </r>
  </si>
  <si>
    <t xml:space="preserve">численность студентов очной формы обучения </t>
  </si>
  <si>
    <t>Обеспеченность студентов, обучающихся по образовательным программам среднего профессионального образования, сетью общественного питания.</t>
  </si>
  <si>
    <t>Удельный вес финансовых средств от приносящей доход деятельности в общем объеме финансовых средств, полученных организациями, реализующими образовательные программы среднего профессионального образования, от реализации образовательных программ среднего профессионального образования.</t>
  </si>
  <si>
    <t>Объем финансовых средств, поступивших в образовательные организации, реализующие образовательные программы среднего профессионального образования, от реализации программ среднего профессионального образования в расчете на 1 студента, обучающегося по образовательным программам среднего профессионального образования</t>
  </si>
  <si>
    <t xml:space="preserve">3.9.2. </t>
  </si>
  <si>
    <r>
      <t xml:space="preserve">Удельный вес числа образовательных организаций, создавших кафедры и иные структурные подразделения, обеспечивающие практическую подготовку студентов, обучающихся по образовательным программам среднего профессионального образования, на базе организаций реального сектора экономики, осуществляющих деятельность по профилю соответствующей образовательной программы, в общем числе организаций, реализующих образовательные программы среднего профессионального образования. </t>
    </r>
    <r>
      <rPr>
        <sz val="12"/>
        <color rgb="FF0070C0"/>
        <rFont val="Times New Roman"/>
        <family val="1"/>
        <charset val="204"/>
      </rPr>
      <t>&lt;**&gt;</t>
    </r>
  </si>
  <si>
    <t>Число образовательных организаций, создавших кафедры и иные структурные подразделения, обеспечивающие практическую подготовку студентов, обучающихся по образовательным программам среднего профессионального образования, на базе организаций реального сектора экономики, осуществляющих деятельность по профилю соответствующей образовательной программы</t>
  </si>
  <si>
    <t>Число организаций, реализующих образовательные программы среднего профессионального образования</t>
  </si>
  <si>
    <t>3.10.2.</t>
  </si>
  <si>
    <t>3.10.3.</t>
  </si>
  <si>
    <t>учебно-лабораторные здания (корпуса);</t>
  </si>
  <si>
    <t>здания общежитий.</t>
  </si>
  <si>
    <r>
      <t xml:space="preserve">Удельный вес площади зданий, </t>
    </r>
    <r>
      <rPr>
        <b/>
        <sz val="12"/>
        <color theme="1"/>
        <rFont val="Times New Roman"/>
        <family val="1"/>
        <charset val="204"/>
      </rPr>
      <t>находящейся в аварийном состоянии</t>
    </r>
    <r>
      <rPr>
        <sz val="12"/>
        <color theme="1"/>
        <rFont val="Times New Roman"/>
        <family val="1"/>
        <charset val="204"/>
      </rPr>
      <t>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  </r>
  </si>
  <si>
    <r>
      <t xml:space="preserve">площадь учебно-лабораторных зданий организаций, осуществляющих образовательную деятельность по образовательным программам среднего профессионального образования, </t>
    </r>
    <r>
      <rPr>
        <b/>
        <sz val="12"/>
        <color theme="1"/>
        <rFont val="Times New Roman"/>
        <family val="1"/>
        <charset val="204"/>
      </rPr>
      <t>оборудованная охранно-пожарной сигнализацией</t>
    </r>
  </si>
  <si>
    <t>площадь учебно-лабораторных зданий организаций, осуществляющих образовательную деятельность по образовательным программам среднего профессионального образования</t>
  </si>
  <si>
    <t>площадь общежитий организаций, осуществляющих образовательную деятельность по образовательным программам среднего профессионального образования</t>
  </si>
  <si>
    <r>
      <t xml:space="preserve">площадь общежитий  организаций, осуществляющих образовательную деятельность по образовательным программам среднего профессионального образования, </t>
    </r>
    <r>
      <rPr>
        <b/>
        <sz val="12"/>
        <color theme="1"/>
        <rFont val="Times New Roman"/>
        <family val="1"/>
        <charset val="204"/>
      </rPr>
      <t>требующей капитального ремонта</t>
    </r>
  </si>
  <si>
    <r>
      <t xml:space="preserve">площадь учебно-лабораторных зданий организаций, осуществляющих образовательную деятельность по образовательным программам среднего профессионального образования, </t>
    </r>
    <r>
      <rPr>
        <b/>
        <sz val="12"/>
        <color theme="1"/>
        <rFont val="Times New Roman"/>
        <family val="1"/>
        <charset val="204"/>
      </rPr>
      <t>требующей капитального ремонта</t>
    </r>
  </si>
  <si>
    <r>
      <t xml:space="preserve">площадь общежитий  организаций, осуществляющих образовательную деятельность по образовательным программам среднего профессионального образования, </t>
    </r>
    <r>
      <rPr>
        <b/>
        <sz val="12"/>
        <color theme="1"/>
        <rFont val="Times New Roman"/>
        <family val="1"/>
        <charset val="204"/>
      </rPr>
      <t>находящейся в аварийном состоянии</t>
    </r>
  </si>
  <si>
    <t>Удельный вес площади зданий, требующей капитального ремонта,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</si>
  <si>
    <r>
      <t xml:space="preserve">Удельный вес площади зданий, </t>
    </r>
    <r>
      <rPr>
        <b/>
        <sz val="12"/>
        <color theme="1"/>
        <rFont val="Times New Roman"/>
        <family val="1"/>
        <charset val="204"/>
      </rPr>
      <t>оборудованной охранно-пожарной сигнализацией</t>
    </r>
    <r>
      <rPr>
        <sz val="12"/>
        <color theme="1"/>
        <rFont val="Times New Roman"/>
        <family val="1"/>
        <charset val="204"/>
      </rPr>
      <t>, в общей площади зданий организаций, осуществляющих образовательную деятельность по образовательным программам среднего профессионального образования:</t>
    </r>
  </si>
  <si>
    <r>
      <t xml:space="preserve">площадь общежитий  организаций, осуществляющих образовательную деятельность по образовательным программам среднего профессионального образования, </t>
    </r>
    <r>
      <rPr>
        <b/>
        <sz val="12"/>
        <color theme="1"/>
        <rFont val="Times New Roman"/>
        <family val="1"/>
        <charset val="204"/>
      </rPr>
      <t>оборудованная охранно-пожарной сигнализацией</t>
    </r>
  </si>
  <si>
    <t xml:space="preserve">Охват занятого населения в возрасте 25 - 64 лет дополнительными профессиональными программами (удельный вес численности занятого населения в возрасте 25 - 64 лет, прошедшего обучение по программам повышения квалификации и (или) по программам профессиональной переподготовки, в общей численности занятого в экономике населения данной возрастной группы). </t>
  </si>
  <si>
    <t>Численность занятого населения в возрасте 25 - 64 лет, прошедшего обучение по программам повышения квалификации и (или) по программам профессиональной переподготовки</t>
  </si>
  <si>
    <t>Численности занятого в экономике населения данной возрастной группы</t>
  </si>
  <si>
    <t>Удельный вес численности лиц с инвалидностью в общей численности слушателей, завершивших обучение по дополнительным профессиональным программам.</t>
  </si>
  <si>
    <t>численности лиц с инвалидностью, завершивших обучение по дополнительным профессиональным программам.</t>
  </si>
  <si>
    <t xml:space="preserve">7.9. </t>
  </si>
  <si>
    <t>Сведения о представителях работодателей, участвующих в учебном процессе</t>
  </si>
  <si>
    <t>огпк-7381, снк-4747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</si>
</sst>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C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6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9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10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2" fontId="1" fillId="5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0" xfId="0" applyFont="1" applyFill="1"/>
    <xf numFmtId="0" fontId="1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4711976</xdr:colOff>
      <xdr:row>504</xdr:row>
      <xdr:rowOff>48039</xdr:rowOff>
    </xdr:from>
    <xdr:to>
      <xdr:col>1</xdr:col>
      <xdr:colOff>5550176</xdr:colOff>
      <xdr:row>505</xdr:row>
      <xdr:rowOff>105189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4451" y="167059389"/>
          <a:ext cx="838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2383564</xdr:colOff>
      <xdr:row>315</xdr:row>
      <xdr:rowOff>0</xdr:rowOff>
    </xdr:from>
    <xdr:to>
      <xdr:col>2</xdr:col>
      <xdr:colOff>3002947</xdr:colOff>
      <xdr:row>315</xdr:row>
      <xdr:rowOff>25742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4539" y="131006850"/>
          <a:ext cx="258" cy="2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5"/>
  <sheetViews>
    <sheetView zoomScale="10" zoomScaleNormal="10" workbookViewId="0">
      <pane ySplit="1" topLeftCell="A29" activePane="bottomLeft" state="frozen"/>
      <selection pane="bottomLeft" activeCell="X23" sqref="X23"/>
    </sheetView>
  </sheetViews>
  <sheetFormatPr defaultRowHeight="14.4"/>
  <cols>
    <col min="1" max="1" width="11.33203125" bestFit="1" customWidth="1"/>
    <col min="2" max="2" width="121.44140625" style="24" customWidth="1"/>
    <col min="3" max="3" width="20" customWidth="1"/>
    <col min="4" max="4" width="23.5546875" customWidth="1"/>
    <col min="5" max="5" width="5.44140625" customWidth="1"/>
  </cols>
  <sheetData>
    <row r="1" spans="1:8" ht="15.6">
      <c r="A1" s="6" t="s">
        <v>0</v>
      </c>
      <c r="B1" s="6" t="s">
        <v>1</v>
      </c>
      <c r="C1" s="8" t="s">
        <v>90</v>
      </c>
      <c r="D1" s="8" t="s">
        <v>2</v>
      </c>
    </row>
    <row r="2" spans="1:8" ht="30.75" customHeight="1">
      <c r="A2" s="10" t="s">
        <v>91</v>
      </c>
      <c r="B2" s="17" t="s">
        <v>92</v>
      </c>
      <c r="C2" s="11"/>
      <c r="D2" s="11"/>
    </row>
    <row r="3" spans="1:8" ht="30.75" customHeight="1">
      <c r="A3" s="12" t="s">
        <v>93</v>
      </c>
      <c r="B3" s="16" t="s">
        <v>94</v>
      </c>
      <c r="C3" s="13"/>
      <c r="D3" s="13"/>
    </row>
    <row r="4" spans="1:8" ht="52.5" customHeight="1">
      <c r="A4" s="2" t="s">
        <v>95</v>
      </c>
      <c r="B4" s="3" t="s">
        <v>96</v>
      </c>
      <c r="C4" s="14" t="e">
        <f>(C5/C6)*100</f>
        <v>#DIV/0!</v>
      </c>
      <c r="D4" s="4"/>
    </row>
    <row r="5" spans="1:8" ht="46.8">
      <c r="A5" s="2"/>
      <c r="B5" s="3" t="s">
        <v>97</v>
      </c>
      <c r="C5" s="27">
        <v>275</v>
      </c>
      <c r="D5" s="4"/>
    </row>
    <row r="6" spans="1:8" ht="15.6">
      <c r="A6" s="2"/>
      <c r="B6" s="3" t="s">
        <v>98</v>
      </c>
      <c r="C6" s="15"/>
      <c r="D6" s="4" t="s">
        <v>428</v>
      </c>
    </row>
    <row r="7" spans="1:8" ht="46.8">
      <c r="A7" s="2" t="s">
        <v>99</v>
      </c>
      <c r="B7" s="3" t="s">
        <v>100</v>
      </c>
      <c r="C7" s="14" t="e">
        <f>(C8/C9)*100</f>
        <v>#DIV/0!</v>
      </c>
      <c r="D7" s="4"/>
    </row>
    <row r="8" spans="1:8" ht="31.2">
      <c r="A8" s="2"/>
      <c r="B8" s="3" t="s">
        <v>89</v>
      </c>
      <c r="C8" s="27">
        <v>284</v>
      </c>
      <c r="D8" s="4"/>
    </row>
    <row r="9" spans="1:8" ht="15.6">
      <c r="A9" s="2"/>
      <c r="B9" s="3" t="s">
        <v>101</v>
      </c>
      <c r="C9" s="15"/>
      <c r="D9" s="4" t="s">
        <v>428</v>
      </c>
    </row>
    <row r="10" spans="1:8" ht="31.2">
      <c r="A10" s="2" t="s">
        <v>185</v>
      </c>
      <c r="B10" s="18" t="s">
        <v>186</v>
      </c>
      <c r="C10" s="14">
        <f>(C11/C12)*100</f>
        <v>102.85714285714285</v>
      </c>
      <c r="D10" s="4"/>
    </row>
    <row r="11" spans="1:8" ht="31.2">
      <c r="A11" s="2"/>
      <c r="B11" s="18" t="s">
        <v>187</v>
      </c>
      <c r="C11" s="15">
        <v>180</v>
      </c>
      <c r="D11" s="4"/>
    </row>
    <row r="12" spans="1:8" ht="31.2">
      <c r="A12" s="2"/>
      <c r="B12" s="18" t="s">
        <v>188</v>
      </c>
      <c r="C12" s="15">
        <v>175</v>
      </c>
      <c r="D12" s="4"/>
      <c r="H12" s="34"/>
    </row>
    <row r="13" spans="1:8" ht="30.75" customHeight="1">
      <c r="A13" s="12" t="s">
        <v>102</v>
      </c>
      <c r="B13" s="16" t="s">
        <v>103</v>
      </c>
      <c r="C13" s="13"/>
      <c r="D13" s="13"/>
    </row>
    <row r="14" spans="1:8" ht="46.8">
      <c r="A14" s="2" t="s">
        <v>104</v>
      </c>
      <c r="B14" s="3" t="s">
        <v>189</v>
      </c>
      <c r="C14" s="14" t="s">
        <v>183</v>
      </c>
      <c r="D14" s="4"/>
    </row>
    <row r="15" spans="1:8" ht="15.6">
      <c r="A15" s="2"/>
      <c r="B15" s="3" t="s">
        <v>190</v>
      </c>
      <c r="C15" s="14" t="s">
        <v>183</v>
      </c>
      <c r="D15" s="4"/>
    </row>
    <row r="16" spans="1:8" ht="15.6">
      <c r="A16" s="2"/>
      <c r="B16" s="3" t="s">
        <v>191</v>
      </c>
      <c r="C16" s="14">
        <f>(C21/C$23)*100</f>
        <v>0</v>
      </c>
      <c r="D16" s="4"/>
    </row>
    <row r="17" spans="1:7" ht="15.6">
      <c r="A17" s="2"/>
      <c r="B17" s="3" t="s">
        <v>194</v>
      </c>
      <c r="C17" s="14">
        <f>(C22/C$23)*100</f>
        <v>0</v>
      </c>
      <c r="D17" s="4"/>
    </row>
    <row r="18" spans="1:7" ht="15.6">
      <c r="A18" s="2"/>
      <c r="B18" s="3" t="s">
        <v>192</v>
      </c>
      <c r="C18" s="14" t="s">
        <v>183</v>
      </c>
      <c r="D18" s="4"/>
    </row>
    <row r="19" spans="1:7" ht="15.6">
      <c r="A19" s="2"/>
      <c r="B19" s="3" t="s">
        <v>191</v>
      </c>
      <c r="C19" s="14">
        <f>(C24/C$26)*100</f>
        <v>0</v>
      </c>
      <c r="D19" s="4"/>
    </row>
    <row r="20" spans="1:7" ht="15.6">
      <c r="A20" s="2"/>
      <c r="B20" s="3" t="s">
        <v>193</v>
      </c>
      <c r="C20" s="14">
        <f>(C25/C$26)*100</f>
        <v>0</v>
      </c>
      <c r="D20" s="4"/>
    </row>
    <row r="21" spans="1:7" ht="31.2">
      <c r="A21" s="2"/>
      <c r="B21" s="3" t="s">
        <v>195</v>
      </c>
      <c r="C21" s="15">
        <v>0</v>
      </c>
      <c r="D21" s="4"/>
    </row>
    <row r="22" spans="1:7" ht="46.8">
      <c r="A22" s="2"/>
      <c r="B22" s="3" t="s">
        <v>196</v>
      </c>
      <c r="C22" s="15">
        <v>0</v>
      </c>
      <c r="D22" s="4"/>
    </row>
    <row r="23" spans="1:7" ht="31.2">
      <c r="A23" s="2"/>
      <c r="B23" s="3" t="s">
        <v>198</v>
      </c>
      <c r="C23" s="15">
        <v>89</v>
      </c>
      <c r="D23" s="4"/>
      <c r="G23" s="34"/>
    </row>
    <row r="24" spans="1:7" ht="31.2">
      <c r="A24" s="2"/>
      <c r="B24" s="3" t="s">
        <v>429</v>
      </c>
      <c r="C24" s="15">
        <v>0</v>
      </c>
      <c r="D24" s="4"/>
    </row>
    <row r="25" spans="1:7" ht="31.2">
      <c r="A25" s="2"/>
      <c r="B25" s="3" t="s">
        <v>197</v>
      </c>
      <c r="C25" s="15">
        <v>0</v>
      </c>
      <c r="D25" s="4"/>
    </row>
    <row r="26" spans="1:7" ht="31.2">
      <c r="A26" s="2"/>
      <c r="B26" s="3" t="s">
        <v>199</v>
      </c>
      <c r="C26" s="15">
        <v>67</v>
      </c>
      <c r="D26" s="4"/>
    </row>
    <row r="27" spans="1:7" ht="62.4">
      <c r="A27" s="2" t="s">
        <v>105</v>
      </c>
      <c r="B27" s="3" t="s">
        <v>106</v>
      </c>
      <c r="C27" s="4"/>
      <c r="D27" s="4"/>
    </row>
    <row r="28" spans="1:7" ht="15.6">
      <c r="A28" s="2"/>
      <c r="B28" s="3" t="s">
        <v>107</v>
      </c>
      <c r="C28" s="14">
        <f>(C29/C32)*100</f>
        <v>3337.5</v>
      </c>
      <c r="D28" s="4"/>
    </row>
    <row r="29" spans="1:7" ht="46.8">
      <c r="A29" s="2"/>
      <c r="B29" s="3" t="s">
        <v>108</v>
      </c>
      <c r="C29" s="15">
        <v>267</v>
      </c>
      <c r="D29" s="4"/>
    </row>
    <row r="30" spans="1:7" ht="15.6">
      <c r="A30" s="2"/>
      <c r="B30" s="3" t="s">
        <v>109</v>
      </c>
      <c r="C30" s="14">
        <f>(C31/C32)*100</f>
        <v>100</v>
      </c>
      <c r="D30" s="4"/>
    </row>
    <row r="31" spans="1:7" ht="46.8">
      <c r="A31" s="2"/>
      <c r="B31" s="3" t="s">
        <v>110</v>
      </c>
      <c r="C31" s="15">
        <v>8</v>
      </c>
      <c r="D31" s="4"/>
    </row>
    <row r="32" spans="1:7" ht="62.4">
      <c r="A32" s="2"/>
      <c r="B32" s="3" t="s">
        <v>111</v>
      </c>
      <c r="C32" s="15">
        <v>8</v>
      </c>
      <c r="D32" s="4"/>
    </row>
    <row r="33" spans="1:4" ht="62.4">
      <c r="A33" s="2" t="s">
        <v>112</v>
      </c>
      <c r="B33" s="3" t="s">
        <v>113</v>
      </c>
      <c r="C33" s="4"/>
      <c r="D33" s="4"/>
    </row>
    <row r="34" spans="1:4" ht="15.6">
      <c r="A34" s="2"/>
      <c r="B34" s="3" t="s">
        <v>114</v>
      </c>
      <c r="C34" s="14">
        <f>(C35/C38)*100</f>
        <v>51.056338028169016</v>
      </c>
      <c r="D34" s="4"/>
    </row>
    <row r="35" spans="1:4" ht="31.2">
      <c r="A35" s="2"/>
      <c r="B35" s="3" t="s">
        <v>115</v>
      </c>
      <c r="C35" s="15">
        <v>145</v>
      </c>
      <c r="D35" s="4"/>
    </row>
    <row r="36" spans="1:4" ht="15.6">
      <c r="A36" s="2"/>
      <c r="B36" s="3" t="s">
        <v>109</v>
      </c>
      <c r="C36" s="14">
        <f>(C37/C38)*100</f>
        <v>48.943661971830984</v>
      </c>
      <c r="D36" s="4"/>
    </row>
    <row r="37" spans="1:4" ht="31.2">
      <c r="A37" s="2"/>
      <c r="B37" s="3" t="s">
        <v>116</v>
      </c>
      <c r="C37" s="15">
        <v>139</v>
      </c>
      <c r="D37" s="4"/>
    </row>
    <row r="38" spans="1:4" ht="31.2">
      <c r="A38" s="2"/>
      <c r="B38" s="3" t="s">
        <v>89</v>
      </c>
      <c r="C38" s="15">
        <v>284</v>
      </c>
      <c r="D38" s="4"/>
    </row>
    <row r="39" spans="1:4" ht="80.25" customHeight="1">
      <c r="A39" s="2" t="s">
        <v>117</v>
      </c>
      <c r="B39" s="3" t="s">
        <v>200</v>
      </c>
      <c r="C39" s="14" t="s">
        <v>183</v>
      </c>
      <c r="D39" s="4"/>
    </row>
    <row r="40" spans="1:4" ht="15.6">
      <c r="A40" s="2"/>
      <c r="B40" s="3" t="s">
        <v>201</v>
      </c>
      <c r="C40" s="14">
        <f>(C44/C$47)*100</f>
        <v>100</v>
      </c>
      <c r="D40" s="4"/>
    </row>
    <row r="41" spans="1:4" ht="15.6">
      <c r="A41" s="2"/>
      <c r="B41" s="3" t="s">
        <v>202</v>
      </c>
      <c r="C41" s="14">
        <f>(C45/C$47)*100</f>
        <v>0</v>
      </c>
      <c r="D41" s="4"/>
    </row>
    <row r="42" spans="1:4" ht="15.6">
      <c r="A42" s="2"/>
      <c r="B42" s="3" t="s">
        <v>203</v>
      </c>
      <c r="C42" s="14">
        <f>(C46/C$47)*100</f>
        <v>0</v>
      </c>
      <c r="D42" s="4"/>
    </row>
    <row r="43" spans="1:4" ht="31.2">
      <c r="A43" s="2"/>
      <c r="B43" s="3" t="s">
        <v>204</v>
      </c>
      <c r="C43" s="14" t="s">
        <v>183</v>
      </c>
      <c r="D43" s="4"/>
    </row>
    <row r="44" spans="1:4" ht="15.6">
      <c r="A44" s="2"/>
      <c r="B44" s="3" t="s">
        <v>201</v>
      </c>
      <c r="C44" s="15">
        <v>275</v>
      </c>
      <c r="D44" s="4"/>
    </row>
    <row r="45" spans="1:4" ht="15.6">
      <c r="A45" s="2"/>
      <c r="B45" s="3" t="s">
        <v>202</v>
      </c>
      <c r="C45" s="15">
        <v>0</v>
      </c>
      <c r="D45" s="4"/>
    </row>
    <row r="46" spans="1:4" ht="15.6">
      <c r="A46" s="2"/>
      <c r="B46" s="3" t="s">
        <v>205</v>
      </c>
      <c r="C46" s="15">
        <v>0</v>
      </c>
      <c r="D46" s="4"/>
    </row>
    <row r="47" spans="1:4" ht="31.2">
      <c r="A47" s="2"/>
      <c r="B47" s="3" t="s">
        <v>206</v>
      </c>
      <c r="C47" s="15">
        <v>275</v>
      </c>
      <c r="D47" s="4"/>
    </row>
    <row r="48" spans="1:4" ht="62.4">
      <c r="A48" s="2" t="s">
        <v>118</v>
      </c>
      <c r="B48" s="3" t="s">
        <v>119</v>
      </c>
      <c r="C48" s="4"/>
      <c r="D48" s="4"/>
    </row>
    <row r="49" spans="1:4" ht="15.6">
      <c r="A49" s="2"/>
      <c r="B49" s="3" t="s">
        <v>120</v>
      </c>
      <c r="C49" s="14">
        <f>(C50/C55)*100</f>
        <v>57.394366197183103</v>
      </c>
      <c r="D49" s="4"/>
    </row>
    <row r="50" spans="1:4" ht="31.2">
      <c r="A50" s="2"/>
      <c r="B50" s="3" t="s">
        <v>121</v>
      </c>
      <c r="C50" s="15">
        <v>163</v>
      </c>
      <c r="D50" s="4"/>
    </row>
    <row r="51" spans="1:4" ht="15.6">
      <c r="A51" s="2"/>
      <c r="B51" s="3" t="s">
        <v>122</v>
      </c>
      <c r="C51" s="14">
        <f>(C52/C55)*100</f>
        <v>0</v>
      </c>
      <c r="D51" s="4"/>
    </row>
    <row r="52" spans="1:4" ht="31.2">
      <c r="A52" s="2"/>
      <c r="B52" s="3" t="s">
        <v>123</v>
      </c>
      <c r="C52" s="15">
        <v>0</v>
      </c>
      <c r="D52" s="4"/>
    </row>
    <row r="53" spans="1:4" ht="15.6">
      <c r="A53" s="2"/>
      <c r="B53" s="3" t="s">
        <v>124</v>
      </c>
      <c r="C53" s="14">
        <f>(C54/C55)*100</f>
        <v>42.605633802816897</v>
      </c>
      <c r="D53" s="4"/>
    </row>
    <row r="54" spans="1:4" ht="31.2">
      <c r="A54" s="2"/>
      <c r="B54" s="3" t="s">
        <v>125</v>
      </c>
      <c r="C54" s="15">
        <v>121</v>
      </c>
      <c r="D54" s="4"/>
    </row>
    <row r="55" spans="1:4" ht="31.2">
      <c r="A55" s="2"/>
      <c r="B55" s="3" t="s">
        <v>89</v>
      </c>
      <c r="C55" s="15">
        <v>284</v>
      </c>
      <c r="D55" s="4"/>
    </row>
    <row r="56" spans="1:4" ht="31.2">
      <c r="A56" s="2" t="s">
        <v>126</v>
      </c>
      <c r="B56" s="3" t="s">
        <v>207</v>
      </c>
      <c r="C56" s="14">
        <f>(C57/C59)*100</f>
        <v>51.644761158503236</v>
      </c>
      <c r="D56" s="4"/>
    </row>
    <row r="57" spans="1:4" ht="15.6">
      <c r="A57" s="2"/>
      <c r="B57" s="3" t="s">
        <v>184</v>
      </c>
      <c r="C57" s="14">
        <f>(C61/C65)*100</f>
        <v>22.003577817531305</v>
      </c>
      <c r="D57" s="4"/>
    </row>
    <row r="58" spans="1:4" ht="15.6">
      <c r="A58" s="2"/>
      <c r="B58" s="3" t="s">
        <v>208</v>
      </c>
      <c r="C58" s="14">
        <f>(C62/C66)*100</f>
        <v>0.72727272727272729</v>
      </c>
      <c r="D58" s="4"/>
    </row>
    <row r="59" spans="1:4" ht="15.6">
      <c r="A59" s="2"/>
      <c r="B59" s="3" t="s">
        <v>209</v>
      </c>
      <c r="C59" s="14">
        <f>(C63/C67)*100</f>
        <v>42.605633802816897</v>
      </c>
      <c r="D59" s="4"/>
    </row>
    <row r="60" spans="1:4" ht="31.2">
      <c r="A60" s="2"/>
      <c r="B60" s="18" t="s">
        <v>210</v>
      </c>
      <c r="C60" s="14" t="s">
        <v>183</v>
      </c>
      <c r="D60" s="4"/>
    </row>
    <row r="61" spans="1:4" ht="15.6">
      <c r="A61" s="2"/>
      <c r="B61" s="18" t="s">
        <v>17</v>
      </c>
      <c r="C61" s="15">
        <v>123</v>
      </c>
      <c r="D61" s="4"/>
    </row>
    <row r="62" spans="1:4" ht="15.6">
      <c r="A62" s="2"/>
      <c r="B62" s="18" t="s">
        <v>211</v>
      </c>
      <c r="C62" s="15">
        <v>2</v>
      </c>
      <c r="D62" s="4"/>
    </row>
    <row r="63" spans="1:4" ht="15.6">
      <c r="A63" s="2"/>
      <c r="B63" s="18" t="s">
        <v>212</v>
      </c>
      <c r="C63" s="15">
        <v>121</v>
      </c>
      <c r="D63" s="4"/>
    </row>
    <row r="64" spans="1:4" ht="15.6">
      <c r="A64" s="2"/>
      <c r="B64" s="18" t="s">
        <v>214</v>
      </c>
      <c r="C64" s="14" t="s">
        <v>183</v>
      </c>
      <c r="D64" s="4"/>
    </row>
    <row r="65" spans="1:4" ht="15.6">
      <c r="A65" s="2"/>
      <c r="B65" s="18" t="s">
        <v>17</v>
      </c>
      <c r="C65" s="15">
        <v>559</v>
      </c>
      <c r="D65" s="4"/>
    </row>
    <row r="66" spans="1:4" ht="15.6">
      <c r="A66" s="2"/>
      <c r="B66" s="18" t="s">
        <v>211</v>
      </c>
      <c r="C66" s="15">
        <v>275</v>
      </c>
      <c r="D66" s="4"/>
    </row>
    <row r="67" spans="1:4" ht="15.6">
      <c r="A67" s="2"/>
      <c r="B67" s="18" t="s">
        <v>212</v>
      </c>
      <c r="C67" s="15">
        <v>284</v>
      </c>
      <c r="D67" s="4"/>
    </row>
    <row r="68" spans="1:4" ht="62.4">
      <c r="A68" s="2" t="s">
        <v>215</v>
      </c>
      <c r="B68" s="18" t="s">
        <v>216</v>
      </c>
      <c r="C68" s="14">
        <f>(C69/C70)*100</f>
        <v>100</v>
      </c>
      <c r="D68" s="4"/>
    </row>
    <row r="69" spans="1:4" ht="46.8">
      <c r="A69" s="2"/>
      <c r="B69" s="18" t="s">
        <v>217</v>
      </c>
      <c r="C69" s="15">
        <v>1</v>
      </c>
      <c r="D69" s="4"/>
    </row>
    <row r="70" spans="1:4" ht="31.2">
      <c r="A70" s="2"/>
      <c r="B70" s="18" t="s">
        <v>218</v>
      </c>
      <c r="C70" s="15">
        <v>1</v>
      </c>
      <c r="D70" s="4"/>
    </row>
    <row r="71" spans="1:4" ht="31.2">
      <c r="A71" s="2" t="s">
        <v>451</v>
      </c>
      <c r="B71" s="18" t="s">
        <v>454</v>
      </c>
      <c r="C71" s="25">
        <f>(C72/C73)*100</f>
        <v>100</v>
      </c>
      <c r="D71" s="32"/>
    </row>
    <row r="72" spans="1:4" ht="31.2">
      <c r="A72" s="2"/>
      <c r="B72" s="18" t="s">
        <v>452</v>
      </c>
      <c r="C72" s="15">
        <v>11</v>
      </c>
      <c r="D72" s="32"/>
    </row>
    <row r="73" spans="1:4" ht="31.2">
      <c r="A73" s="2"/>
      <c r="B73" s="18" t="s">
        <v>453</v>
      </c>
      <c r="C73" s="15">
        <v>11</v>
      </c>
      <c r="D73" s="32"/>
    </row>
    <row r="74" spans="1:4" ht="15.75" customHeight="1">
      <c r="A74" s="12" t="s">
        <v>127</v>
      </c>
      <c r="B74" s="16" t="s">
        <v>128</v>
      </c>
      <c r="C74" s="13"/>
      <c r="D74" s="13"/>
    </row>
    <row r="75" spans="1:4" ht="62.4">
      <c r="A75" s="2" t="s">
        <v>219</v>
      </c>
      <c r="B75" s="3" t="s">
        <v>220</v>
      </c>
      <c r="C75" s="14" t="s">
        <v>183</v>
      </c>
      <c r="D75" s="4"/>
    </row>
    <row r="76" spans="1:4" ht="15.6">
      <c r="A76" s="2"/>
      <c r="B76" s="3" t="s">
        <v>221</v>
      </c>
      <c r="C76" s="14" t="s">
        <v>183</v>
      </c>
      <c r="D76" s="4"/>
    </row>
    <row r="77" spans="1:4" ht="15.6">
      <c r="A77" s="2"/>
      <c r="B77" s="3" t="s">
        <v>184</v>
      </c>
      <c r="C77" s="14">
        <f>(C85/C93)*100</f>
        <v>94.594594594594597</v>
      </c>
      <c r="D77" s="4"/>
    </row>
    <row r="78" spans="1:4" ht="15.6">
      <c r="A78" s="2"/>
      <c r="B78" s="3" t="s">
        <v>222</v>
      </c>
      <c r="C78" s="14">
        <f>(C86/C94)*100</f>
        <v>100</v>
      </c>
      <c r="D78" s="4"/>
    </row>
    <row r="79" spans="1:4" ht="15.6">
      <c r="A79" s="2"/>
      <c r="B79" s="3" t="s">
        <v>223</v>
      </c>
      <c r="C79" s="14">
        <f>(C87/C95)*100</f>
        <v>66.666666666666657</v>
      </c>
      <c r="D79" s="4"/>
    </row>
    <row r="80" spans="1:4" ht="15.6">
      <c r="A80" s="2"/>
      <c r="B80" s="3" t="s">
        <v>224</v>
      </c>
      <c r="C80" s="14" t="s">
        <v>183</v>
      </c>
      <c r="D80" s="4"/>
    </row>
    <row r="81" spans="1:4" ht="15.6">
      <c r="A81" s="2"/>
      <c r="B81" s="3" t="s">
        <v>184</v>
      </c>
      <c r="C81" s="14">
        <f>(C89/C93)*100</f>
        <v>5.4054054054054053</v>
      </c>
      <c r="D81" s="4"/>
    </row>
    <row r="82" spans="1:4" ht="15.6">
      <c r="A82" s="2"/>
      <c r="B82" s="3" t="s">
        <v>222</v>
      </c>
      <c r="C82" s="14">
        <f>(C90/C94)*100</f>
        <v>0</v>
      </c>
      <c r="D82" s="4"/>
    </row>
    <row r="83" spans="1:4" ht="15.6">
      <c r="A83" s="2"/>
      <c r="B83" s="3" t="s">
        <v>225</v>
      </c>
      <c r="C83" s="14">
        <f>(C91/C95)*100</f>
        <v>33.333333333333329</v>
      </c>
      <c r="D83" s="4"/>
    </row>
    <row r="84" spans="1:4" ht="46.8">
      <c r="A84" s="2"/>
      <c r="B84" s="3" t="s">
        <v>430</v>
      </c>
      <c r="C84" s="14" t="s">
        <v>183</v>
      </c>
      <c r="D84" s="4"/>
    </row>
    <row r="85" spans="1:4" ht="15.6">
      <c r="A85" s="2"/>
      <c r="B85" s="3" t="s">
        <v>184</v>
      </c>
      <c r="C85" s="15">
        <v>35</v>
      </c>
      <c r="D85" s="4"/>
    </row>
    <row r="86" spans="1:4" ht="15.6">
      <c r="A86" s="2"/>
      <c r="B86" s="3" t="s">
        <v>222</v>
      </c>
      <c r="C86" s="15">
        <v>31</v>
      </c>
      <c r="D86" s="4"/>
    </row>
    <row r="87" spans="1:4" ht="15.6">
      <c r="A87" s="2"/>
      <c r="B87" s="3" t="s">
        <v>223</v>
      </c>
      <c r="C87" s="15">
        <v>4</v>
      </c>
      <c r="D87" s="4"/>
    </row>
    <row r="88" spans="1:4" ht="46.8">
      <c r="A88" s="2"/>
      <c r="B88" s="3" t="s">
        <v>431</v>
      </c>
      <c r="C88" s="14" t="s">
        <v>183</v>
      </c>
      <c r="D88" s="4"/>
    </row>
    <row r="89" spans="1:4" ht="15.6">
      <c r="A89" s="2"/>
      <c r="B89" s="3" t="s">
        <v>184</v>
      </c>
      <c r="C89" s="15">
        <v>2</v>
      </c>
      <c r="D89" s="4"/>
    </row>
    <row r="90" spans="1:4" ht="15.6">
      <c r="A90" s="2"/>
      <c r="B90" s="3" t="s">
        <v>222</v>
      </c>
      <c r="C90" s="15">
        <v>0</v>
      </c>
      <c r="D90" s="4"/>
    </row>
    <row r="91" spans="1:4" ht="15.6">
      <c r="A91" s="2"/>
      <c r="B91" s="3" t="s">
        <v>223</v>
      </c>
      <c r="C91" s="15">
        <v>2</v>
      </c>
      <c r="D91" s="4"/>
    </row>
    <row r="92" spans="1:4" ht="46.8">
      <c r="A92" s="2"/>
      <c r="B92" s="3" t="s">
        <v>432</v>
      </c>
      <c r="C92" s="14" t="s">
        <v>183</v>
      </c>
      <c r="D92" s="4"/>
    </row>
    <row r="93" spans="1:4" ht="15.6">
      <c r="A93" s="2"/>
      <c r="B93" s="3" t="s">
        <v>184</v>
      </c>
      <c r="C93" s="15">
        <v>37</v>
      </c>
      <c r="D93" s="4"/>
    </row>
    <row r="94" spans="1:4" ht="15.6">
      <c r="A94" s="2"/>
      <c r="B94" s="3" t="s">
        <v>222</v>
      </c>
      <c r="C94" s="15">
        <v>31</v>
      </c>
      <c r="D94" s="4"/>
    </row>
    <row r="95" spans="1:4" ht="15.6">
      <c r="A95" s="2"/>
      <c r="B95" s="3" t="s">
        <v>223</v>
      </c>
      <c r="C95" s="15">
        <v>6</v>
      </c>
      <c r="D95" s="4"/>
    </row>
    <row r="96" spans="1:4" ht="62.4">
      <c r="A96" s="2" t="s">
        <v>129</v>
      </c>
      <c r="B96" s="3" t="s">
        <v>433</v>
      </c>
      <c r="C96" s="4"/>
      <c r="D96" s="4"/>
    </row>
    <row r="97" spans="1:4" ht="15.6">
      <c r="A97" s="2"/>
      <c r="B97" s="3" t="s">
        <v>132</v>
      </c>
      <c r="C97" s="14">
        <f>(C98/C101)*100</f>
        <v>45.454545454545453</v>
      </c>
      <c r="D97" s="4"/>
    </row>
    <row r="98" spans="1:4" ht="62.4">
      <c r="A98" s="2"/>
      <c r="B98" s="3" t="s">
        <v>133</v>
      </c>
      <c r="C98" s="15">
        <v>5</v>
      </c>
      <c r="D98" s="4"/>
    </row>
    <row r="99" spans="1:4" ht="15.6">
      <c r="A99" s="2"/>
      <c r="B99" s="3" t="s">
        <v>134</v>
      </c>
      <c r="C99" s="14">
        <f>(C100/C101)*100</f>
        <v>54.54545454545454</v>
      </c>
      <c r="D99" s="4"/>
    </row>
    <row r="100" spans="1:4" ht="62.4">
      <c r="A100" s="2"/>
      <c r="B100" s="3" t="s">
        <v>135</v>
      </c>
      <c r="C100" s="15">
        <v>6</v>
      </c>
      <c r="D100" s="4"/>
    </row>
    <row r="101" spans="1:4" ht="46.8">
      <c r="A101" s="2"/>
      <c r="B101" s="3" t="s">
        <v>136</v>
      </c>
      <c r="C101" s="15">
        <v>11</v>
      </c>
      <c r="D101" s="4"/>
    </row>
    <row r="102" spans="1:4" ht="46.8">
      <c r="A102" s="2" t="s">
        <v>226</v>
      </c>
      <c r="B102" s="3" t="s">
        <v>227</v>
      </c>
      <c r="C102" s="14" t="s">
        <v>183</v>
      </c>
      <c r="D102" s="4"/>
    </row>
    <row r="103" spans="1:4" ht="15.6">
      <c r="A103" s="2"/>
      <c r="B103" s="3" t="s">
        <v>208</v>
      </c>
      <c r="C103" s="14">
        <f>(C105+0.25*C106+0.1*C107)/((C108+C109)+(C110+C111))</f>
        <v>12.482608695652175</v>
      </c>
      <c r="D103" s="4"/>
    </row>
    <row r="104" spans="1:4" ht="15.6">
      <c r="A104" s="2"/>
      <c r="B104" s="3" t="s">
        <v>209</v>
      </c>
      <c r="C104" s="14">
        <f>(C112+0.25*C113+0.1*C114)/((C115+C116)+(C117+C118))</f>
        <v>11.673333333333334</v>
      </c>
      <c r="D104" s="4"/>
    </row>
    <row r="105" spans="1:4" ht="31.2">
      <c r="A105" s="2"/>
      <c r="B105" s="3" t="s">
        <v>228</v>
      </c>
      <c r="C105" s="15">
        <v>275</v>
      </c>
      <c r="D105" s="4"/>
    </row>
    <row r="106" spans="1:4" ht="31.2">
      <c r="A106" s="2"/>
      <c r="B106" s="3" t="s">
        <v>229</v>
      </c>
      <c r="C106" s="15">
        <v>0</v>
      </c>
      <c r="D106" s="4"/>
    </row>
    <row r="107" spans="1:4" ht="31.2">
      <c r="A107" s="2"/>
      <c r="B107" s="3" t="s">
        <v>230</v>
      </c>
      <c r="C107" s="15">
        <v>121</v>
      </c>
      <c r="D107" s="4"/>
    </row>
    <row r="108" spans="1:4" ht="78">
      <c r="A108" s="2"/>
      <c r="B108" s="3" t="s">
        <v>434</v>
      </c>
      <c r="C108" s="15">
        <v>17</v>
      </c>
      <c r="D108" s="4"/>
    </row>
    <row r="109" spans="1:4" ht="78">
      <c r="A109" s="2"/>
      <c r="B109" s="3" t="s">
        <v>435</v>
      </c>
      <c r="C109" s="15">
        <v>6</v>
      </c>
      <c r="D109" s="4"/>
    </row>
    <row r="110" spans="1:4" ht="62.4">
      <c r="A110" s="2"/>
      <c r="B110" s="3" t="s">
        <v>436</v>
      </c>
      <c r="C110" s="15">
        <v>0</v>
      </c>
      <c r="D110" s="4"/>
    </row>
    <row r="111" spans="1:4" ht="62.4">
      <c r="A111" s="2"/>
      <c r="B111" s="3" t="s">
        <v>231</v>
      </c>
      <c r="C111" s="15">
        <v>0</v>
      </c>
      <c r="D111" s="4"/>
    </row>
    <row r="112" spans="1:4" ht="31.2">
      <c r="A112" s="2"/>
      <c r="B112" s="3" t="s">
        <v>121</v>
      </c>
      <c r="C112" s="15">
        <v>163</v>
      </c>
      <c r="D112" s="4"/>
    </row>
    <row r="113" spans="1:6" ht="31.2">
      <c r="A113" s="2"/>
      <c r="B113" s="3" t="s">
        <v>123</v>
      </c>
      <c r="C113" s="15">
        <v>0</v>
      </c>
      <c r="D113" s="4"/>
    </row>
    <row r="114" spans="1:6" ht="31.2">
      <c r="A114" s="2"/>
      <c r="B114" s="3" t="s">
        <v>138</v>
      </c>
      <c r="C114" s="15">
        <v>121</v>
      </c>
      <c r="D114" s="4"/>
    </row>
    <row r="115" spans="1:6" ht="62.4">
      <c r="A115" s="2"/>
      <c r="B115" s="3" t="s">
        <v>437</v>
      </c>
      <c r="C115" s="15">
        <v>13</v>
      </c>
      <c r="D115" s="4"/>
    </row>
    <row r="116" spans="1:6" ht="78">
      <c r="A116" s="2"/>
      <c r="B116" s="3" t="s">
        <v>438</v>
      </c>
      <c r="C116" s="15">
        <v>0</v>
      </c>
      <c r="D116" s="4"/>
    </row>
    <row r="117" spans="1:6" ht="62.4">
      <c r="A117" s="2"/>
      <c r="B117" s="3" t="s">
        <v>232</v>
      </c>
      <c r="C117" s="15">
        <v>2</v>
      </c>
      <c r="D117" s="4"/>
    </row>
    <row r="118" spans="1:6" ht="62.4">
      <c r="A118" s="2"/>
      <c r="B118" s="3" t="s">
        <v>233</v>
      </c>
      <c r="C118" s="15">
        <v>0</v>
      </c>
      <c r="D118" s="4"/>
    </row>
    <row r="119" spans="1:6" ht="46.8">
      <c r="A119" s="2" t="s">
        <v>131</v>
      </c>
      <c r="B119" s="3" t="s">
        <v>140</v>
      </c>
      <c r="C119" s="14">
        <f>(((C120/C121)/12)*1000)/C122*100</f>
        <v>86.910588003710771</v>
      </c>
      <c r="D119" s="4"/>
    </row>
    <row r="120" spans="1:6" ht="62.4">
      <c r="A120" s="2"/>
      <c r="B120" s="3" t="s">
        <v>141</v>
      </c>
      <c r="C120" s="28">
        <v>24901.5</v>
      </c>
      <c r="D120" s="4"/>
      <c r="F120" s="35"/>
    </row>
    <row r="121" spans="1:6" ht="62.4">
      <c r="A121" s="2"/>
      <c r="B121" s="3" t="s">
        <v>142</v>
      </c>
      <c r="C121" s="28">
        <v>48.5</v>
      </c>
      <c r="D121" s="4"/>
      <c r="F121" s="35"/>
    </row>
    <row r="122" spans="1:6" ht="41.25" customHeight="1">
      <c r="A122" s="2"/>
      <c r="B122" s="3" t="s">
        <v>143</v>
      </c>
      <c r="C122" s="28">
        <v>49230</v>
      </c>
      <c r="D122" s="20"/>
      <c r="F122" s="35"/>
    </row>
    <row r="123" spans="1:6" ht="63" customHeight="1">
      <c r="A123" s="2" t="s">
        <v>137</v>
      </c>
      <c r="B123" s="18" t="s">
        <v>234</v>
      </c>
      <c r="C123" s="14">
        <f>(C124/C125)*100</f>
        <v>38.095238095238095</v>
      </c>
      <c r="D123" s="20"/>
    </row>
    <row r="124" spans="1:6" ht="66.75" customHeight="1">
      <c r="A124" s="2"/>
      <c r="B124" s="18" t="s">
        <v>439</v>
      </c>
      <c r="C124" s="29">
        <v>16</v>
      </c>
      <c r="D124" s="4"/>
      <c r="F124" s="35"/>
    </row>
    <row r="125" spans="1:6" ht="50.25" customHeight="1">
      <c r="A125" s="2"/>
      <c r="B125" s="18" t="s">
        <v>235</v>
      </c>
      <c r="C125" s="15">
        <v>42</v>
      </c>
      <c r="D125" s="4"/>
      <c r="F125" s="35"/>
    </row>
    <row r="126" spans="1:6" ht="66.75" customHeight="1">
      <c r="A126" s="2" t="s">
        <v>139</v>
      </c>
      <c r="B126" s="18" t="s">
        <v>236</v>
      </c>
      <c r="C126" s="14">
        <f>((C127+C128)/((C129+C130)+(C131+C132)))*100</f>
        <v>2.4390243902439024</v>
      </c>
      <c r="D126" s="20"/>
    </row>
    <row r="127" spans="1:6" ht="64.5" customHeight="1">
      <c r="A127" s="2"/>
      <c r="B127" s="18" t="s">
        <v>440</v>
      </c>
      <c r="C127" s="29">
        <v>1</v>
      </c>
      <c r="D127" s="4"/>
    </row>
    <row r="128" spans="1:6" ht="67.5" customHeight="1">
      <c r="A128" s="2"/>
      <c r="B128" s="18" t="s">
        <v>441</v>
      </c>
      <c r="C128" s="29">
        <v>0</v>
      </c>
      <c r="D128" s="4"/>
    </row>
    <row r="129" spans="1:4" ht="50.25" customHeight="1">
      <c r="A129" s="2"/>
      <c r="B129" s="18" t="s">
        <v>237</v>
      </c>
      <c r="C129" s="27">
        <v>31</v>
      </c>
      <c r="D129" s="4"/>
    </row>
    <row r="130" spans="1:4" ht="50.25" customHeight="1">
      <c r="A130" s="2"/>
      <c r="B130" s="18" t="s">
        <v>442</v>
      </c>
      <c r="C130" s="29">
        <v>4</v>
      </c>
      <c r="D130" s="4"/>
    </row>
    <row r="131" spans="1:4" ht="50.25" customHeight="1">
      <c r="A131" s="2"/>
      <c r="B131" s="18" t="s">
        <v>238</v>
      </c>
      <c r="C131" s="27">
        <v>6</v>
      </c>
      <c r="D131" s="4"/>
    </row>
    <row r="132" spans="1:4" ht="50.25" customHeight="1">
      <c r="A132" s="2"/>
      <c r="B132" s="18" t="s">
        <v>443</v>
      </c>
      <c r="C132" s="15">
        <v>0</v>
      </c>
      <c r="D132" s="4"/>
    </row>
    <row r="133" spans="1:4" ht="30.75" customHeight="1">
      <c r="A133" s="12" t="s">
        <v>144</v>
      </c>
      <c r="B133" s="16" t="s">
        <v>145</v>
      </c>
      <c r="C133" s="13"/>
      <c r="D133" s="13"/>
    </row>
    <row r="134" spans="1:4" ht="46.8">
      <c r="A134" s="2" t="s">
        <v>146</v>
      </c>
      <c r="B134" s="3" t="s">
        <v>239</v>
      </c>
      <c r="C134" s="14" t="s">
        <v>183</v>
      </c>
      <c r="D134" s="4"/>
    </row>
    <row r="135" spans="1:4" ht="15.6">
      <c r="A135" s="2"/>
      <c r="B135" s="3" t="s">
        <v>208</v>
      </c>
      <c r="C135" s="14">
        <f>(C137+C138)/(C139+C140)*100</f>
        <v>100</v>
      </c>
      <c r="D135" s="4"/>
    </row>
    <row r="136" spans="1:4" ht="15.6">
      <c r="A136" s="2"/>
      <c r="B136" s="3" t="s">
        <v>240</v>
      </c>
      <c r="C136" s="14">
        <f>(C141+C142)/(C143+C144)*100</f>
        <v>100</v>
      </c>
      <c r="D136" s="4"/>
    </row>
    <row r="137" spans="1:4" ht="46.8">
      <c r="A137" s="2"/>
      <c r="B137" s="3" t="s">
        <v>444</v>
      </c>
      <c r="C137" s="15">
        <v>8</v>
      </c>
      <c r="D137" s="4"/>
    </row>
    <row r="138" spans="1:4" ht="46.8">
      <c r="A138" s="2"/>
      <c r="B138" s="3" t="s">
        <v>241</v>
      </c>
      <c r="C138" s="30"/>
      <c r="D138" s="4"/>
    </row>
    <row r="139" spans="1:4" ht="46.8">
      <c r="A139" s="2"/>
      <c r="B139" s="3" t="s">
        <v>242</v>
      </c>
      <c r="C139" s="15">
        <v>8</v>
      </c>
      <c r="D139" s="4"/>
    </row>
    <row r="140" spans="1:4" ht="46.8">
      <c r="A140" s="2"/>
      <c r="B140" s="3" t="s">
        <v>243</v>
      </c>
      <c r="C140" s="30">
        <v>0</v>
      </c>
      <c r="D140" s="4"/>
    </row>
    <row r="141" spans="1:4" ht="46.8">
      <c r="A141" s="2"/>
      <c r="B141" s="3" t="s">
        <v>244</v>
      </c>
      <c r="C141" s="15">
        <v>8</v>
      </c>
      <c r="D141" s="4"/>
    </row>
    <row r="142" spans="1:4" ht="46.8">
      <c r="A142" s="2"/>
      <c r="B142" s="3" t="s">
        <v>245</v>
      </c>
      <c r="C142" s="30"/>
      <c r="D142" s="4"/>
    </row>
    <row r="143" spans="1:4" ht="46.8">
      <c r="A143" s="2"/>
      <c r="B143" s="3" t="s">
        <v>246</v>
      </c>
      <c r="C143" s="15">
        <v>8</v>
      </c>
      <c r="D143" s="4"/>
    </row>
    <row r="144" spans="1:4" ht="46.8">
      <c r="A144" s="2"/>
      <c r="B144" s="3" t="s">
        <v>247</v>
      </c>
      <c r="C144" s="30"/>
      <c r="D144" s="4"/>
    </row>
    <row r="145" spans="1:6" ht="31.2">
      <c r="A145" s="2" t="s">
        <v>147</v>
      </c>
      <c r="B145" s="3" t="s">
        <v>456</v>
      </c>
      <c r="C145" s="14">
        <f>(C146/(C147*0.2))*100</f>
        <v>558.41106669204896</v>
      </c>
      <c r="D145" s="4"/>
    </row>
    <row r="146" spans="1:6" ht="78">
      <c r="A146" s="2"/>
      <c r="B146" s="3" t="s">
        <v>148</v>
      </c>
      <c r="C146" s="15">
        <v>176</v>
      </c>
      <c r="D146" s="4"/>
      <c r="F146" s="35"/>
    </row>
    <row r="147" spans="1:6" ht="46.8">
      <c r="A147" s="2"/>
      <c r="B147" s="3" t="s">
        <v>149</v>
      </c>
      <c r="C147" s="14">
        <f>(C148+C149)*0.9</f>
        <v>157.59</v>
      </c>
      <c r="D147" s="4"/>
    </row>
    <row r="148" spans="1:6" ht="15.6">
      <c r="A148" s="2"/>
      <c r="B148" s="3" t="s">
        <v>455</v>
      </c>
      <c r="C148" s="15">
        <v>163</v>
      </c>
      <c r="D148" s="4"/>
    </row>
    <row r="149" spans="1:6" ht="15.6">
      <c r="A149" s="2"/>
      <c r="B149" s="21" t="s">
        <v>150</v>
      </c>
      <c r="C149" s="15">
        <v>12.1</v>
      </c>
      <c r="D149" s="4"/>
    </row>
    <row r="150" spans="1:6" ht="46.8">
      <c r="A150" s="2" t="s">
        <v>248</v>
      </c>
      <c r="B150" s="3" t="s">
        <v>152</v>
      </c>
      <c r="C150" s="4"/>
      <c r="D150" s="4"/>
    </row>
    <row r="151" spans="1:6" ht="26.25" customHeight="1">
      <c r="A151" s="2"/>
      <c r="B151" s="3" t="s">
        <v>130</v>
      </c>
      <c r="C151" s="14">
        <f>(C152/C155)*100</f>
        <v>64.417177914110425</v>
      </c>
      <c r="D151" s="4"/>
    </row>
    <row r="152" spans="1:6" ht="49.5" customHeight="1">
      <c r="A152" s="2"/>
      <c r="B152" s="3" t="s">
        <v>153</v>
      </c>
      <c r="C152" s="29">
        <v>105</v>
      </c>
      <c r="D152" s="4"/>
      <c r="F152" s="34"/>
    </row>
    <row r="153" spans="1:6" ht="28.5" customHeight="1">
      <c r="A153" s="2"/>
      <c r="B153" s="3" t="s">
        <v>154</v>
      </c>
      <c r="C153" s="14">
        <f>(C154/C155)*100</f>
        <v>65.644171779141104</v>
      </c>
      <c r="D153" s="4"/>
    </row>
    <row r="154" spans="1:6" ht="64.5" customHeight="1">
      <c r="A154" s="2"/>
      <c r="B154" s="3" t="s">
        <v>155</v>
      </c>
      <c r="C154" s="29">
        <v>107</v>
      </c>
      <c r="D154" s="4"/>
    </row>
    <row r="155" spans="1:6" ht="46.5" customHeight="1">
      <c r="A155" s="2"/>
      <c r="B155" s="3" t="s">
        <v>156</v>
      </c>
      <c r="C155" s="29">
        <v>163</v>
      </c>
      <c r="D155" s="4"/>
    </row>
    <row r="156" spans="1:6" ht="46.8">
      <c r="A156" s="2" t="s">
        <v>151</v>
      </c>
      <c r="B156" s="3" t="s">
        <v>158</v>
      </c>
      <c r="C156" s="14">
        <f>(C157/C158)*100</f>
        <v>100</v>
      </c>
      <c r="D156" s="4"/>
    </row>
    <row r="157" spans="1:6" ht="62.4">
      <c r="A157" s="2"/>
      <c r="B157" s="3" t="s">
        <v>445</v>
      </c>
      <c r="C157" s="29">
        <v>1</v>
      </c>
      <c r="D157" s="4"/>
    </row>
    <row r="158" spans="1:6" ht="46.8">
      <c r="A158" s="2"/>
      <c r="B158" s="3" t="s">
        <v>159</v>
      </c>
      <c r="C158" s="29">
        <v>1</v>
      </c>
      <c r="D158" s="4"/>
    </row>
    <row r="159" spans="1:6" ht="78">
      <c r="A159" s="2" t="s">
        <v>157</v>
      </c>
      <c r="B159" s="3" t="s">
        <v>160</v>
      </c>
      <c r="C159" s="14">
        <f>C160/C161</f>
        <v>42.70422535211268</v>
      </c>
      <c r="D159" s="4"/>
    </row>
    <row r="160" spans="1:6" ht="62.4">
      <c r="A160" s="2"/>
      <c r="B160" s="3" t="s">
        <v>161</v>
      </c>
      <c r="C160" s="15">
        <v>12128</v>
      </c>
      <c r="D160" s="4"/>
    </row>
    <row r="161" spans="1:4" ht="46.8">
      <c r="A161" s="2"/>
      <c r="B161" s="3" t="s">
        <v>162</v>
      </c>
      <c r="C161" s="15">
        <v>284</v>
      </c>
      <c r="D161" s="4"/>
    </row>
    <row r="162" spans="1:4" ht="30.75" customHeight="1">
      <c r="A162" s="12" t="s">
        <v>163</v>
      </c>
      <c r="B162" s="16" t="s">
        <v>164</v>
      </c>
      <c r="C162" s="13"/>
      <c r="D162" s="13"/>
    </row>
    <row r="163" spans="1:4" ht="46.8">
      <c r="A163" s="2" t="s">
        <v>165</v>
      </c>
      <c r="B163" s="3" t="s">
        <v>249</v>
      </c>
      <c r="C163" s="14" t="s">
        <v>183</v>
      </c>
      <c r="D163" s="4"/>
    </row>
    <row r="164" spans="1:4" ht="15.6">
      <c r="A164" s="2"/>
      <c r="B164" s="3" t="s">
        <v>250</v>
      </c>
      <c r="C164" s="14">
        <f>(C166/C167)*100</f>
        <v>100</v>
      </c>
      <c r="D164" s="4"/>
    </row>
    <row r="165" spans="1:4" ht="15.6">
      <c r="A165" s="2"/>
      <c r="B165" s="3" t="s">
        <v>251</v>
      </c>
      <c r="C165" s="14" t="e">
        <f>(C168/C169)*100</f>
        <v>#DIV/0!</v>
      </c>
      <c r="D165" s="4"/>
    </row>
    <row r="166" spans="1:4" ht="46.8">
      <c r="A166" s="2"/>
      <c r="B166" s="3" t="s">
        <v>252</v>
      </c>
      <c r="C166" s="29">
        <v>2</v>
      </c>
      <c r="D166" s="4"/>
    </row>
    <row r="167" spans="1:4" ht="46.8">
      <c r="A167" s="2"/>
      <c r="B167" s="3" t="s">
        <v>253</v>
      </c>
      <c r="C167" s="29">
        <v>2</v>
      </c>
      <c r="D167" s="4"/>
    </row>
    <row r="168" spans="1:4" ht="46.8">
      <c r="A168" s="2"/>
      <c r="B168" s="3" t="s">
        <v>254</v>
      </c>
      <c r="C168" s="29">
        <v>0</v>
      </c>
      <c r="D168" s="4"/>
    </row>
    <row r="169" spans="1:4" ht="31.2">
      <c r="A169" s="2"/>
      <c r="B169" s="3" t="s">
        <v>255</v>
      </c>
      <c r="C169" s="29">
        <v>0</v>
      </c>
      <c r="D169" s="4"/>
    </row>
    <row r="170" spans="1:4" ht="31.2">
      <c r="A170" s="2" t="s">
        <v>166</v>
      </c>
      <c r="B170" s="3" t="s">
        <v>256</v>
      </c>
      <c r="C170" s="14" t="s">
        <v>183</v>
      </c>
      <c r="D170" s="4"/>
    </row>
    <row r="171" spans="1:4" ht="15.6">
      <c r="A171" s="2"/>
      <c r="B171" s="3" t="s">
        <v>257</v>
      </c>
      <c r="C171" s="14">
        <f>(C174/C$177)*100</f>
        <v>1.1090573012939002</v>
      </c>
      <c r="D171" s="4"/>
    </row>
    <row r="172" spans="1:4" ht="15.6">
      <c r="A172" s="2"/>
      <c r="B172" s="3" t="s">
        <v>258</v>
      </c>
      <c r="C172" s="14">
        <f t="shared" ref="C172" si="0">(C175/C$177)*100</f>
        <v>1.1090573012939002</v>
      </c>
      <c r="D172" s="4"/>
    </row>
    <row r="173" spans="1:4" ht="15.6">
      <c r="A173" s="2"/>
      <c r="B173" s="3" t="s">
        <v>259</v>
      </c>
      <c r="C173" s="14">
        <f>(C176/C$177)*100</f>
        <v>1.1090573012939002</v>
      </c>
      <c r="D173" s="4"/>
    </row>
    <row r="174" spans="1:4" ht="31.5" customHeight="1">
      <c r="A174" s="2"/>
      <c r="B174" s="3" t="s">
        <v>260</v>
      </c>
      <c r="C174" s="29">
        <v>6</v>
      </c>
      <c r="D174" s="4"/>
    </row>
    <row r="175" spans="1:4" ht="31.2">
      <c r="A175" s="2"/>
      <c r="B175" s="3" t="s">
        <v>261</v>
      </c>
      <c r="C175" s="29">
        <v>6</v>
      </c>
      <c r="D175" s="4"/>
    </row>
    <row r="176" spans="1:4" ht="62.4">
      <c r="A176" s="2"/>
      <c r="B176" s="3" t="s">
        <v>262</v>
      </c>
      <c r="C176" s="29">
        <v>6</v>
      </c>
      <c r="D176" s="4"/>
    </row>
    <row r="177" spans="1:4" ht="18" customHeight="1">
      <c r="A177" s="2"/>
      <c r="B177" s="3" t="s">
        <v>263</v>
      </c>
      <c r="C177" s="29">
        <v>541</v>
      </c>
      <c r="D177" s="4"/>
    </row>
    <row r="178" spans="1:4" ht="31.2">
      <c r="A178" s="2" t="s">
        <v>167</v>
      </c>
      <c r="B178" s="3" t="s">
        <v>264</v>
      </c>
      <c r="C178" s="14" t="s">
        <v>183</v>
      </c>
      <c r="D178" s="4"/>
    </row>
    <row r="179" spans="1:4" ht="18.75" customHeight="1">
      <c r="A179" s="2"/>
      <c r="B179" s="3" t="s">
        <v>201</v>
      </c>
      <c r="C179" s="14">
        <f>(C182/C$185)*100</f>
        <v>100</v>
      </c>
      <c r="D179" s="4"/>
    </row>
    <row r="180" spans="1:4" ht="15.6">
      <c r="A180" s="2"/>
      <c r="B180" s="3" t="s">
        <v>202</v>
      </c>
      <c r="C180" s="14">
        <f>(C183/C$185)*100</f>
        <v>0</v>
      </c>
      <c r="D180" s="4"/>
    </row>
    <row r="181" spans="1:4" ht="15.6">
      <c r="A181" s="2"/>
      <c r="B181" s="3" t="s">
        <v>203</v>
      </c>
      <c r="C181" s="14">
        <f>(C184/C$185)*100</f>
        <v>0</v>
      </c>
      <c r="D181" s="4"/>
    </row>
    <row r="182" spans="1:4" ht="30.75" customHeight="1">
      <c r="A182" s="2"/>
      <c r="B182" s="3" t="s">
        <v>265</v>
      </c>
      <c r="C182" s="15">
        <v>6</v>
      </c>
      <c r="D182" s="4"/>
    </row>
    <row r="183" spans="1:4" ht="31.2">
      <c r="A183" s="2"/>
      <c r="B183" s="3" t="s">
        <v>267</v>
      </c>
      <c r="C183" s="15">
        <v>0</v>
      </c>
      <c r="D183" s="4"/>
    </row>
    <row r="184" spans="1:4" ht="31.2">
      <c r="A184" s="2"/>
      <c r="B184" s="3" t="s">
        <v>268</v>
      </c>
      <c r="C184" s="15">
        <v>0</v>
      </c>
      <c r="D184" s="4"/>
    </row>
    <row r="185" spans="1:4" ht="31.2">
      <c r="A185" s="2"/>
      <c r="B185" s="18" t="s">
        <v>266</v>
      </c>
      <c r="C185" s="15">
        <v>6</v>
      </c>
      <c r="D185" s="4"/>
    </row>
    <row r="186" spans="1:4" ht="62.4">
      <c r="A186" s="2" t="s">
        <v>269</v>
      </c>
      <c r="B186" s="18" t="s">
        <v>270</v>
      </c>
      <c r="C186" s="14" t="s">
        <v>183</v>
      </c>
      <c r="D186" s="4"/>
    </row>
    <row r="187" spans="1:4" ht="15.6">
      <c r="A187" s="2"/>
      <c r="B187" s="18" t="s">
        <v>184</v>
      </c>
      <c r="C187" s="14">
        <f>(C191/C195)*100</f>
        <v>0</v>
      </c>
      <c r="D187" s="4"/>
    </row>
    <row r="188" spans="1:4" ht="15.6">
      <c r="A188" s="2"/>
      <c r="B188" s="18" t="s">
        <v>208</v>
      </c>
      <c r="C188" s="14">
        <f t="shared" ref="C188:C189" si="1">(C192/C196)*100</f>
        <v>0</v>
      </c>
      <c r="D188" s="4"/>
    </row>
    <row r="189" spans="1:4" ht="15.6">
      <c r="A189" s="2"/>
      <c r="B189" s="18" t="s">
        <v>209</v>
      </c>
      <c r="C189" s="14">
        <f t="shared" si="1"/>
        <v>0</v>
      </c>
      <c r="D189" s="4"/>
    </row>
    <row r="190" spans="1:4" ht="31.2">
      <c r="A190" s="2"/>
      <c r="B190" s="18" t="s">
        <v>271</v>
      </c>
      <c r="C190" s="14" t="s">
        <v>183</v>
      </c>
      <c r="D190" s="4"/>
    </row>
    <row r="191" spans="1:4" ht="15.6">
      <c r="A191" s="2"/>
      <c r="B191" s="18" t="s">
        <v>184</v>
      </c>
      <c r="C191" s="15">
        <v>0</v>
      </c>
      <c r="D191" s="4"/>
    </row>
    <row r="192" spans="1:4" ht="15.6">
      <c r="A192" s="2"/>
      <c r="B192" s="18" t="s">
        <v>208</v>
      </c>
      <c r="C192" s="15">
        <v>0</v>
      </c>
      <c r="D192" s="4"/>
    </row>
    <row r="193" spans="1:6" ht="15.6">
      <c r="A193" s="2"/>
      <c r="B193" s="18" t="s">
        <v>209</v>
      </c>
      <c r="C193" s="15">
        <v>0</v>
      </c>
      <c r="D193" s="4"/>
    </row>
    <row r="194" spans="1:6" ht="31.2">
      <c r="A194" s="2"/>
      <c r="B194" s="18" t="s">
        <v>266</v>
      </c>
      <c r="C194" s="14" t="s">
        <v>183</v>
      </c>
      <c r="D194" s="4"/>
    </row>
    <row r="195" spans="1:6" ht="15.6">
      <c r="A195" s="2"/>
      <c r="B195" s="18" t="s">
        <v>184</v>
      </c>
      <c r="C195" s="15">
        <v>6</v>
      </c>
      <c r="D195" s="4"/>
    </row>
    <row r="196" spans="1:6" ht="15.6">
      <c r="A196" s="2"/>
      <c r="B196" s="18" t="s">
        <v>208</v>
      </c>
      <c r="C196" s="15">
        <v>3</v>
      </c>
      <c r="D196" s="4"/>
    </row>
    <row r="197" spans="1:6" ht="15.6">
      <c r="A197" s="2"/>
      <c r="B197" s="18" t="s">
        <v>209</v>
      </c>
      <c r="C197" s="15">
        <v>3</v>
      </c>
      <c r="D197" s="4"/>
    </row>
    <row r="198" spans="1:6" ht="30.75" customHeight="1">
      <c r="A198" s="12" t="s">
        <v>168</v>
      </c>
      <c r="B198" s="16" t="s">
        <v>169</v>
      </c>
      <c r="C198" s="13"/>
      <c r="D198" s="13"/>
    </row>
    <row r="199" spans="1:6" ht="46.8">
      <c r="A199" s="2" t="s">
        <v>170</v>
      </c>
      <c r="B199" s="3" t="s">
        <v>272</v>
      </c>
      <c r="C199" s="14">
        <f>(C200/C201)*100</f>
        <v>110.96952320271849</v>
      </c>
      <c r="D199" s="4"/>
    </row>
    <row r="200" spans="1:6" ht="15.6">
      <c r="A200" s="2"/>
      <c r="B200" s="3" t="s">
        <v>184</v>
      </c>
      <c r="C200" s="14">
        <f>(C204/C208)*100</f>
        <v>34.703196347031962</v>
      </c>
      <c r="D200" s="4"/>
    </row>
    <row r="201" spans="1:6" ht="15.6">
      <c r="A201" s="2"/>
      <c r="B201" s="3" t="s">
        <v>208</v>
      </c>
      <c r="C201" s="14">
        <f t="shared" ref="C201" si="2">(C205/C209)*100</f>
        <v>31.272727272727273</v>
      </c>
      <c r="D201" s="4"/>
    </row>
    <row r="202" spans="1:6" ht="15.6">
      <c r="A202" s="2"/>
      <c r="B202" s="18" t="s">
        <v>209</v>
      </c>
      <c r="C202" s="14">
        <f>(C206/C210)*100</f>
        <v>40.490797546012267</v>
      </c>
      <c r="D202" s="4"/>
    </row>
    <row r="203" spans="1:6" ht="31.2">
      <c r="A203" s="2"/>
      <c r="B203" s="18" t="s">
        <v>446</v>
      </c>
      <c r="C203" s="14" t="s">
        <v>183</v>
      </c>
      <c r="D203" s="4"/>
    </row>
    <row r="204" spans="1:6" ht="15.6">
      <c r="A204" s="2"/>
      <c r="B204" s="3" t="s">
        <v>184</v>
      </c>
      <c r="C204" s="15">
        <v>152</v>
      </c>
      <c r="D204" s="4"/>
      <c r="F204" s="34"/>
    </row>
    <row r="205" spans="1:6" ht="15.6">
      <c r="A205" s="2"/>
      <c r="B205" s="3" t="s">
        <v>208</v>
      </c>
      <c r="C205" s="15">
        <v>86</v>
      </c>
      <c r="D205" s="4"/>
      <c r="F205" s="34"/>
    </row>
    <row r="206" spans="1:6" ht="15.6">
      <c r="A206" s="2"/>
      <c r="B206" s="18" t="s">
        <v>209</v>
      </c>
      <c r="C206" s="15">
        <v>66</v>
      </c>
      <c r="D206" s="4"/>
      <c r="F206" s="34"/>
    </row>
    <row r="207" spans="1:6" ht="31.2">
      <c r="A207" s="2"/>
      <c r="B207" s="18" t="s">
        <v>447</v>
      </c>
      <c r="C207" s="14" t="s">
        <v>183</v>
      </c>
      <c r="D207" s="4"/>
    </row>
    <row r="208" spans="1:6" ht="15.6">
      <c r="A208" s="2"/>
      <c r="B208" s="3" t="s">
        <v>184</v>
      </c>
      <c r="C208" s="15">
        <v>438</v>
      </c>
      <c r="D208" s="4"/>
    </row>
    <row r="209" spans="1:6" ht="15.6">
      <c r="A209" s="2"/>
      <c r="B209" s="3" t="s">
        <v>208</v>
      </c>
      <c r="C209" s="15">
        <v>275</v>
      </c>
      <c r="D209" s="4"/>
    </row>
    <row r="210" spans="1:6" ht="15.6">
      <c r="A210" s="2"/>
      <c r="B210" s="18" t="s">
        <v>209</v>
      </c>
      <c r="C210" s="15">
        <v>163</v>
      </c>
      <c r="D210" s="4"/>
    </row>
    <row r="211" spans="1:6" ht="46.8">
      <c r="A211" s="2" t="s">
        <v>273</v>
      </c>
      <c r="B211" s="18" t="s">
        <v>274</v>
      </c>
      <c r="C211" s="14">
        <f>(C212/C213)*100</f>
        <v>14.311270125223613</v>
      </c>
      <c r="D211" s="4"/>
    </row>
    <row r="212" spans="1:6" ht="31.2">
      <c r="A212" s="2"/>
      <c r="B212" s="18" t="s">
        <v>275</v>
      </c>
      <c r="C212" s="15">
        <v>80</v>
      </c>
      <c r="D212" s="4"/>
    </row>
    <row r="213" spans="1:6" ht="15.6">
      <c r="A213" s="2"/>
      <c r="B213" s="18" t="s">
        <v>213</v>
      </c>
      <c r="C213" s="15">
        <v>559</v>
      </c>
      <c r="D213" s="4"/>
    </row>
    <row r="214" spans="1:6" ht="46.8">
      <c r="A214" s="2" t="s">
        <v>277</v>
      </c>
      <c r="B214" s="18" t="s">
        <v>276</v>
      </c>
      <c r="C214" s="14">
        <f>(C215/((C216+C217)/2))*100</f>
        <v>2.3668639053254439</v>
      </c>
      <c r="D214" s="4"/>
    </row>
    <row r="215" spans="1:6" ht="31.2">
      <c r="A215" s="2"/>
      <c r="B215" s="18" t="s">
        <v>278</v>
      </c>
      <c r="C215" s="31">
        <v>12</v>
      </c>
      <c r="D215" s="4"/>
    </row>
    <row r="216" spans="1:6" ht="31.2">
      <c r="A216" s="2"/>
      <c r="B216" s="18" t="s">
        <v>279</v>
      </c>
      <c r="C216" s="30">
        <v>559</v>
      </c>
      <c r="D216" s="4"/>
    </row>
    <row r="217" spans="1:6" ht="31.2">
      <c r="A217" s="2"/>
      <c r="B217" s="18" t="s">
        <v>280</v>
      </c>
      <c r="C217" s="30">
        <v>455</v>
      </c>
      <c r="D217" s="4"/>
      <c r="F217" s="34"/>
    </row>
    <row r="218" spans="1:6" ht="46.8">
      <c r="A218" s="2" t="s">
        <v>282</v>
      </c>
      <c r="B218" s="18" t="s">
        <v>281</v>
      </c>
      <c r="C218" s="14">
        <f>(C219/((C220+C221)/2))*100</f>
        <v>2.3668639053254439</v>
      </c>
      <c r="D218" s="4"/>
    </row>
    <row r="219" spans="1:6" ht="31.2">
      <c r="A219" s="2"/>
      <c r="B219" s="18" t="s">
        <v>283</v>
      </c>
      <c r="C219" s="15">
        <v>12</v>
      </c>
      <c r="D219" s="4"/>
    </row>
    <row r="220" spans="1:6" ht="31.2">
      <c r="A220" s="2"/>
      <c r="B220" s="18" t="s">
        <v>279</v>
      </c>
      <c r="C220" s="30">
        <v>559</v>
      </c>
      <c r="D220" s="4"/>
    </row>
    <row r="221" spans="1:6" ht="31.2">
      <c r="A221" s="2"/>
      <c r="B221" s="18" t="s">
        <v>284</v>
      </c>
      <c r="C221" s="30">
        <v>455</v>
      </c>
      <c r="D221" s="4"/>
      <c r="F221" s="34"/>
    </row>
    <row r="222" spans="1:6" ht="46.8">
      <c r="A222" s="26" t="s">
        <v>286</v>
      </c>
      <c r="B222" s="16" t="s">
        <v>285</v>
      </c>
      <c r="C222" s="16"/>
      <c r="D222" s="16"/>
    </row>
    <row r="223" spans="1:6" ht="31.2">
      <c r="A223" s="2" t="s">
        <v>287</v>
      </c>
      <c r="B223" s="18" t="s">
        <v>288</v>
      </c>
      <c r="C223" s="14">
        <f>(C224/C225)*100</f>
        <v>100</v>
      </c>
      <c r="D223" s="4"/>
    </row>
    <row r="224" spans="1:6" ht="46.8">
      <c r="A224" s="2"/>
      <c r="B224" s="18" t="s">
        <v>289</v>
      </c>
      <c r="C224" s="15">
        <v>1</v>
      </c>
      <c r="D224" s="4"/>
    </row>
    <row r="225" spans="1:6" ht="46.8">
      <c r="A225" s="2"/>
      <c r="B225" s="18" t="s">
        <v>290</v>
      </c>
      <c r="C225" s="15">
        <v>1</v>
      </c>
      <c r="D225" s="4"/>
    </row>
    <row r="226" spans="1:6" ht="30.75" customHeight="1">
      <c r="A226" s="12" t="s">
        <v>171</v>
      </c>
      <c r="B226" s="16" t="s">
        <v>172</v>
      </c>
      <c r="C226" s="13"/>
      <c r="D226" s="13"/>
    </row>
    <row r="227" spans="1:6" ht="46.8">
      <c r="A227" s="2" t="s">
        <v>173</v>
      </c>
      <c r="B227" s="3" t="s">
        <v>457</v>
      </c>
      <c r="C227" s="14">
        <f>((C228+C229)/(C230+C231))*100</f>
        <v>100</v>
      </c>
      <c r="D227" s="4"/>
    </row>
    <row r="228" spans="1:6" ht="62.4">
      <c r="A228" s="2"/>
      <c r="B228" s="3" t="s">
        <v>291</v>
      </c>
      <c r="C228" s="28">
        <v>2573.1999999999998</v>
      </c>
      <c r="D228" s="4"/>
      <c r="F228" s="34"/>
    </row>
    <row r="229" spans="1:6" ht="62.4">
      <c r="A229" s="2"/>
      <c r="B229" s="3" t="s">
        <v>292</v>
      </c>
      <c r="C229" s="28">
        <v>2573.1999999999998</v>
      </c>
      <c r="D229" s="4"/>
      <c r="F229" s="34"/>
    </row>
    <row r="230" spans="1:6" ht="62.4">
      <c r="A230" s="2"/>
      <c r="B230" s="3" t="s">
        <v>293</v>
      </c>
      <c r="C230" s="28">
        <v>2573.1999999999998</v>
      </c>
      <c r="D230" s="4"/>
      <c r="F230" s="34"/>
    </row>
    <row r="231" spans="1:6" ht="62.4">
      <c r="A231" s="2"/>
      <c r="B231" s="3" t="s">
        <v>294</v>
      </c>
      <c r="C231" s="28">
        <v>2573.1999999999998</v>
      </c>
      <c r="D231" s="4"/>
      <c r="F231" s="34"/>
    </row>
    <row r="232" spans="1:6" ht="46.8">
      <c r="A232" s="2" t="s">
        <v>448</v>
      </c>
      <c r="B232" s="3" t="s">
        <v>458</v>
      </c>
      <c r="C232" s="14">
        <f>C233/C234</f>
        <v>21.266115702479336</v>
      </c>
      <c r="D232" s="4"/>
    </row>
    <row r="233" spans="1:6" ht="46.8">
      <c r="A233" s="2"/>
      <c r="B233" s="3" t="s">
        <v>174</v>
      </c>
      <c r="C233" s="28">
        <v>2573.1999999999998</v>
      </c>
      <c r="D233" s="4"/>
      <c r="F233" s="34"/>
    </row>
    <row r="234" spans="1:6" ht="15.6">
      <c r="A234" s="2"/>
      <c r="B234" s="3" t="s">
        <v>213</v>
      </c>
      <c r="C234" s="15">
        <v>121</v>
      </c>
      <c r="D234" s="4"/>
    </row>
    <row r="235" spans="1:6" ht="33" customHeight="1">
      <c r="A235" s="12" t="s">
        <v>175</v>
      </c>
      <c r="B235" s="16" t="s">
        <v>176</v>
      </c>
      <c r="C235" s="13"/>
      <c r="D235" s="13"/>
    </row>
    <row r="236" spans="1:6" ht="62.4">
      <c r="A236" s="2" t="s">
        <v>177</v>
      </c>
      <c r="B236" s="3" t="s">
        <v>178</v>
      </c>
      <c r="C236" s="14">
        <f>(C237/C238)*100</f>
        <v>100</v>
      </c>
      <c r="D236" s="4"/>
    </row>
    <row r="237" spans="1:6" ht="46.8">
      <c r="A237" s="2"/>
      <c r="B237" s="3" t="s">
        <v>449</v>
      </c>
      <c r="C237" s="15">
        <v>1</v>
      </c>
      <c r="D237" s="4"/>
    </row>
    <row r="238" spans="1:6" ht="31.2">
      <c r="A238" s="2"/>
      <c r="B238" s="3" t="s">
        <v>179</v>
      </c>
      <c r="C238" s="15">
        <v>1</v>
      </c>
      <c r="D238" s="4"/>
    </row>
    <row r="239" spans="1:6" ht="78">
      <c r="A239" s="2" t="s">
        <v>459</v>
      </c>
      <c r="B239" s="3" t="s">
        <v>460</v>
      </c>
      <c r="C239" s="14">
        <f>(C240/C241)*100</f>
        <v>0</v>
      </c>
      <c r="D239" s="4"/>
    </row>
    <row r="240" spans="1:6" ht="62.4">
      <c r="A240" s="2"/>
      <c r="B240" s="3" t="s">
        <v>461</v>
      </c>
      <c r="C240" s="15">
        <v>0</v>
      </c>
      <c r="D240" s="4"/>
    </row>
    <row r="241" spans="1:6" ht="30" customHeight="1">
      <c r="A241" s="2"/>
      <c r="B241" s="3" t="s">
        <v>462</v>
      </c>
      <c r="C241" s="15">
        <v>1</v>
      </c>
      <c r="D241" s="4"/>
    </row>
    <row r="242" spans="1:6" ht="30.75" customHeight="1">
      <c r="A242" s="12" t="s">
        <v>180</v>
      </c>
      <c r="B242" s="16" t="s">
        <v>181</v>
      </c>
      <c r="C242" s="13"/>
      <c r="D242" s="13"/>
    </row>
    <row r="243" spans="1:6" ht="46.8">
      <c r="A243" s="2" t="s">
        <v>182</v>
      </c>
      <c r="B243" s="3" t="s">
        <v>475</v>
      </c>
      <c r="C243" s="4"/>
      <c r="D243" s="4"/>
    </row>
    <row r="244" spans="1:6" ht="30.75" customHeight="1">
      <c r="A244" s="2"/>
      <c r="B244" s="3" t="s">
        <v>465</v>
      </c>
      <c r="C244" s="14">
        <f>(C245/C246)*100</f>
        <v>100</v>
      </c>
      <c r="D244" s="4"/>
    </row>
    <row r="245" spans="1:6" ht="31.2">
      <c r="A245" s="2"/>
      <c r="B245" s="3" t="s">
        <v>468</v>
      </c>
      <c r="C245" s="15">
        <v>12128</v>
      </c>
      <c r="D245" s="4"/>
    </row>
    <row r="246" spans="1:6" ht="31.2">
      <c r="A246" s="2"/>
      <c r="B246" s="3" t="s">
        <v>469</v>
      </c>
      <c r="C246" s="15">
        <v>12128</v>
      </c>
      <c r="D246" s="4"/>
    </row>
    <row r="247" spans="1:6" ht="30.75" customHeight="1">
      <c r="A247" s="2"/>
      <c r="B247" s="3" t="s">
        <v>466</v>
      </c>
      <c r="C247" s="14">
        <f>(C248/C249)*100</f>
        <v>100</v>
      </c>
      <c r="D247" s="4"/>
    </row>
    <row r="248" spans="1:6" ht="31.2">
      <c r="A248" s="2"/>
      <c r="B248" s="3" t="s">
        <v>476</v>
      </c>
      <c r="C248" s="15">
        <v>796</v>
      </c>
      <c r="D248" s="4"/>
    </row>
    <row r="249" spans="1:6" ht="31.2">
      <c r="A249" s="2"/>
      <c r="B249" s="3" t="s">
        <v>470</v>
      </c>
      <c r="C249" s="15">
        <v>796</v>
      </c>
      <c r="D249" s="4"/>
    </row>
    <row r="250" spans="1:6" ht="46.8">
      <c r="A250" s="2" t="s">
        <v>463</v>
      </c>
      <c r="B250" s="3" t="s">
        <v>467</v>
      </c>
      <c r="C250" s="4"/>
      <c r="D250" s="4"/>
    </row>
    <row r="251" spans="1:6" ht="15.6">
      <c r="A251" s="2"/>
      <c r="B251" s="3" t="s">
        <v>465</v>
      </c>
      <c r="C251" s="14" t="e">
        <f>(C252/C253)*100</f>
        <v>#DIV/0!</v>
      </c>
      <c r="D251" s="4"/>
    </row>
    <row r="252" spans="1:6" ht="31.2">
      <c r="A252" s="2"/>
      <c r="B252" s="3" t="s">
        <v>469</v>
      </c>
      <c r="C252" s="15">
        <v>0</v>
      </c>
      <c r="D252" s="4"/>
    </row>
    <row r="253" spans="1:6" ht="31.2">
      <c r="A253" s="2"/>
      <c r="B253" s="3" t="s">
        <v>469</v>
      </c>
      <c r="C253" s="15">
        <v>0</v>
      </c>
      <c r="D253" s="4"/>
    </row>
    <row r="254" spans="1:6" ht="15.6">
      <c r="A254" s="2"/>
      <c r="B254" s="3" t="s">
        <v>466</v>
      </c>
      <c r="C254" s="14" t="e">
        <f>(C255/C256)*100</f>
        <v>#DIV/0!</v>
      </c>
      <c r="D254" s="4"/>
    </row>
    <row r="255" spans="1:6" ht="31.2">
      <c r="A255" s="2"/>
      <c r="B255" s="3" t="s">
        <v>473</v>
      </c>
      <c r="C255" s="15">
        <v>0</v>
      </c>
      <c r="D255" s="4"/>
      <c r="F255" s="34"/>
    </row>
    <row r="256" spans="1:6" ht="31.2">
      <c r="A256" s="2"/>
      <c r="B256" s="3" t="s">
        <v>470</v>
      </c>
      <c r="C256" s="15">
        <v>0</v>
      </c>
      <c r="D256" s="4"/>
      <c r="F256" s="34"/>
    </row>
    <row r="257" spans="1:6" ht="46.8">
      <c r="A257" s="2" t="s">
        <v>464</v>
      </c>
      <c r="B257" s="3" t="s">
        <v>474</v>
      </c>
      <c r="C257" s="4"/>
      <c r="D257" s="4"/>
    </row>
    <row r="258" spans="1:6" ht="15.6">
      <c r="A258" s="2"/>
      <c r="B258" s="3" t="s">
        <v>465</v>
      </c>
      <c r="C258" s="14">
        <f>(C259/C260)*100</f>
        <v>0</v>
      </c>
      <c r="D258" s="4"/>
    </row>
    <row r="259" spans="1:6" ht="31.2">
      <c r="A259" s="2"/>
      <c r="B259" s="3" t="s">
        <v>472</v>
      </c>
      <c r="C259" s="15">
        <v>0</v>
      </c>
      <c r="D259" s="4"/>
    </row>
    <row r="260" spans="1:6" ht="31.2">
      <c r="A260" s="2"/>
      <c r="B260" s="3" t="s">
        <v>469</v>
      </c>
      <c r="C260" s="15">
        <v>12128</v>
      </c>
      <c r="D260" s="4"/>
      <c r="F260" t="s">
        <v>484</v>
      </c>
    </row>
    <row r="261" spans="1:6" ht="15.6">
      <c r="A261" s="2"/>
      <c r="B261" s="3" t="s">
        <v>466</v>
      </c>
      <c r="C261" s="14">
        <f>(C262/C263)*100</f>
        <v>0</v>
      </c>
      <c r="D261" s="4"/>
    </row>
    <row r="262" spans="1:6" ht="31.2">
      <c r="A262" s="2"/>
      <c r="B262" s="3" t="s">
        <v>471</v>
      </c>
      <c r="C262" s="15">
        <v>0</v>
      </c>
      <c r="D262" s="4"/>
    </row>
    <row r="263" spans="1:6" ht="31.2">
      <c r="A263" s="2"/>
      <c r="B263" s="3" t="s">
        <v>470</v>
      </c>
      <c r="C263" s="15">
        <v>796</v>
      </c>
      <c r="D263" s="4"/>
    </row>
    <row r="265" spans="1:6">
      <c r="B265" s="24" t="s">
        <v>450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2"/>
  <sheetViews>
    <sheetView zoomScale="50" zoomScaleNormal="50"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52" sqref="C52"/>
    </sheetView>
  </sheetViews>
  <sheetFormatPr defaultColWidth="9.109375" defaultRowHeight="15.6"/>
  <cols>
    <col min="1" max="1" width="11.109375" style="5" customWidth="1"/>
    <col min="2" max="2" width="103.109375" style="7" customWidth="1"/>
    <col min="3" max="3" width="20" style="9" customWidth="1"/>
    <col min="4" max="4" width="23.5546875" style="9" customWidth="1"/>
    <col min="5" max="5" width="9.109375" style="1"/>
    <col min="6" max="6" width="9.109375" style="36"/>
    <col min="7" max="16384" width="9.109375" style="1"/>
  </cols>
  <sheetData>
    <row r="1" spans="1:4">
      <c r="A1" s="6" t="s">
        <v>0</v>
      </c>
      <c r="B1" s="6" t="s">
        <v>1</v>
      </c>
      <c r="C1" s="8" t="s">
        <v>90</v>
      </c>
      <c r="D1" s="8"/>
    </row>
    <row r="2" spans="1:4">
      <c r="A2" s="10" t="s">
        <v>20</v>
      </c>
      <c r="B2" s="17" t="s">
        <v>21</v>
      </c>
      <c r="C2" s="11"/>
      <c r="D2" s="11"/>
    </row>
    <row r="3" spans="1:4">
      <c r="A3" s="12" t="s">
        <v>3</v>
      </c>
      <c r="B3" s="16" t="s">
        <v>4</v>
      </c>
      <c r="C3" s="13"/>
      <c r="D3" s="13"/>
    </row>
    <row r="4" spans="1:4" ht="62.4">
      <c r="A4" s="2" t="s">
        <v>24</v>
      </c>
      <c r="B4" s="3" t="s">
        <v>477</v>
      </c>
      <c r="C4" s="14">
        <f>(C5/C6)*100</f>
        <v>100</v>
      </c>
      <c r="D4" s="4"/>
    </row>
    <row r="5" spans="1:4" ht="31.2">
      <c r="A5" s="2"/>
      <c r="B5" s="3" t="s">
        <v>478</v>
      </c>
      <c r="C5" s="15">
        <v>10</v>
      </c>
      <c r="D5" s="4"/>
    </row>
    <row r="6" spans="1:4">
      <c r="A6" s="2"/>
      <c r="B6" s="3" t="s">
        <v>479</v>
      </c>
      <c r="C6" s="15">
        <v>10</v>
      </c>
      <c r="D6" s="4"/>
    </row>
    <row r="7" spans="1:4" ht="62.4">
      <c r="A7" s="2" t="s">
        <v>386</v>
      </c>
      <c r="B7" s="3" t="s">
        <v>387</v>
      </c>
      <c r="C7" s="14" t="s">
        <v>183</v>
      </c>
      <c r="D7" s="4"/>
    </row>
    <row r="8" spans="1:4">
      <c r="A8" s="2"/>
      <c r="B8" s="3" t="s">
        <v>388</v>
      </c>
      <c r="C8" s="14">
        <f>(C9/C$22)*100</f>
        <v>100</v>
      </c>
      <c r="D8" s="4"/>
    </row>
    <row r="9" spans="1:4">
      <c r="A9" s="2"/>
      <c r="B9" s="3" t="s">
        <v>395</v>
      </c>
      <c r="C9" s="15">
        <v>10</v>
      </c>
      <c r="D9" s="4"/>
    </row>
    <row r="10" spans="1:4">
      <c r="A10" s="2"/>
      <c r="B10" s="3" t="s">
        <v>389</v>
      </c>
      <c r="C10" s="14">
        <f>(C11/C$22)*100</f>
        <v>0</v>
      </c>
      <c r="D10" s="4"/>
    </row>
    <row r="11" spans="1:4">
      <c r="A11" s="2"/>
      <c r="B11" s="3" t="s">
        <v>395</v>
      </c>
      <c r="C11" s="15">
        <v>0</v>
      </c>
      <c r="D11" s="4"/>
    </row>
    <row r="12" spans="1:4">
      <c r="A12" s="2"/>
      <c r="B12" s="3" t="s">
        <v>390</v>
      </c>
      <c r="C12" s="14">
        <f>(C13/C$22)*100</f>
        <v>0</v>
      </c>
      <c r="D12" s="4"/>
    </row>
    <row r="13" spans="1:4">
      <c r="A13" s="2"/>
      <c r="B13" s="3" t="s">
        <v>395</v>
      </c>
      <c r="C13" s="15">
        <v>0</v>
      </c>
      <c r="D13" s="4"/>
    </row>
    <row r="14" spans="1:4">
      <c r="A14" s="2"/>
      <c r="B14" s="3" t="s">
        <v>391</v>
      </c>
      <c r="C14" s="14">
        <f>(C15/C$22)*100</f>
        <v>0</v>
      </c>
      <c r="D14" s="4"/>
    </row>
    <row r="15" spans="1:4">
      <c r="A15" s="2"/>
      <c r="B15" s="3" t="s">
        <v>395</v>
      </c>
      <c r="C15" s="15">
        <v>0</v>
      </c>
      <c r="D15" s="4"/>
    </row>
    <row r="16" spans="1:4">
      <c r="A16" s="2"/>
      <c r="B16" s="3" t="s">
        <v>392</v>
      </c>
      <c r="C16" s="14">
        <f>(C17/C$22)*100</f>
        <v>100</v>
      </c>
      <c r="D16" s="4"/>
    </row>
    <row r="17" spans="1:4">
      <c r="A17" s="2"/>
      <c r="B17" s="3" t="s">
        <v>395</v>
      </c>
      <c r="C17" s="15">
        <v>10</v>
      </c>
      <c r="D17" s="4"/>
    </row>
    <row r="18" spans="1:4" ht="31.2">
      <c r="A18" s="2"/>
      <c r="B18" s="3" t="s">
        <v>393</v>
      </c>
      <c r="C18" s="14">
        <f>(C19/C$22)*100</f>
        <v>0</v>
      </c>
      <c r="D18" s="4"/>
    </row>
    <row r="19" spans="1:4">
      <c r="A19" s="2"/>
      <c r="B19" s="3" t="s">
        <v>395</v>
      </c>
      <c r="C19" s="15">
        <v>0</v>
      </c>
      <c r="D19" s="4"/>
    </row>
    <row r="20" spans="1:4">
      <c r="A20" s="2"/>
      <c r="B20" s="3" t="s">
        <v>394</v>
      </c>
      <c r="C20" s="14">
        <f>(C21/C$22)*100</f>
        <v>0</v>
      </c>
      <c r="D20" s="4"/>
    </row>
    <row r="21" spans="1:4">
      <c r="A21" s="2"/>
      <c r="B21" s="3" t="s">
        <v>395</v>
      </c>
      <c r="C21" s="15">
        <v>0</v>
      </c>
      <c r="D21" s="4"/>
    </row>
    <row r="22" spans="1:4" ht="31.2">
      <c r="A22" s="2"/>
      <c r="B22" s="3" t="s">
        <v>396</v>
      </c>
      <c r="C22" s="15">
        <v>10</v>
      </c>
      <c r="D22" s="4"/>
    </row>
    <row r="23" spans="1:4" ht="31.2">
      <c r="A23" s="12" t="s">
        <v>5</v>
      </c>
      <c r="B23" s="16" t="s">
        <v>6</v>
      </c>
      <c r="C23" s="13"/>
      <c r="D23" s="13"/>
    </row>
    <row r="24" spans="1:4" ht="46.8">
      <c r="A24" s="2" t="s">
        <v>7</v>
      </c>
      <c r="B24" s="3" t="s">
        <v>397</v>
      </c>
      <c r="C24" s="14" t="s">
        <v>183</v>
      </c>
      <c r="D24" s="4"/>
    </row>
    <row r="25" spans="1:4">
      <c r="A25" s="2"/>
      <c r="B25" s="3" t="s">
        <v>184</v>
      </c>
      <c r="C25" s="14">
        <f>(C26/C27)*100</f>
        <v>0</v>
      </c>
      <c r="D25" s="4"/>
    </row>
    <row r="26" spans="1:4" ht="31.2">
      <c r="A26" s="2"/>
      <c r="B26" s="3" t="s">
        <v>401</v>
      </c>
      <c r="C26" s="15">
        <v>0</v>
      </c>
      <c r="D26" s="4"/>
    </row>
    <row r="27" spans="1:4">
      <c r="A27" s="2"/>
      <c r="B27" s="3" t="s">
        <v>400</v>
      </c>
      <c r="C27" s="15">
        <v>10</v>
      </c>
      <c r="D27" s="4"/>
    </row>
    <row r="28" spans="1:4">
      <c r="A28" s="2"/>
      <c r="B28" s="3" t="s">
        <v>398</v>
      </c>
      <c r="C28" s="14">
        <f>(C29/C30)*100</f>
        <v>0</v>
      </c>
      <c r="D28" s="4"/>
    </row>
    <row r="29" spans="1:4" ht="31.2">
      <c r="A29" s="2"/>
      <c r="B29" s="3" t="s">
        <v>401</v>
      </c>
      <c r="C29" s="15">
        <v>0</v>
      </c>
      <c r="D29" s="4"/>
    </row>
    <row r="30" spans="1:4">
      <c r="A30" s="2"/>
      <c r="B30" s="3" t="s">
        <v>400</v>
      </c>
      <c r="C30" s="15">
        <v>100</v>
      </c>
      <c r="D30" s="4"/>
    </row>
    <row r="31" spans="1:4">
      <c r="A31" s="2"/>
      <c r="B31" s="3" t="s">
        <v>399</v>
      </c>
      <c r="C31" s="14">
        <f>(C32/C33)*100</f>
        <v>0</v>
      </c>
      <c r="D31" s="4"/>
    </row>
    <row r="32" spans="1:4" ht="31.2">
      <c r="A32" s="2"/>
      <c r="B32" s="3" t="s">
        <v>401</v>
      </c>
      <c r="C32" s="15">
        <v>0</v>
      </c>
      <c r="D32" s="4"/>
    </row>
    <row r="33" spans="1:4">
      <c r="A33" s="2"/>
      <c r="B33" s="3" t="s">
        <v>400</v>
      </c>
      <c r="C33" s="15">
        <v>10</v>
      </c>
      <c r="D33" s="4"/>
    </row>
    <row r="34" spans="1:4" ht="46.8">
      <c r="A34" s="2" t="s">
        <v>402</v>
      </c>
      <c r="B34" s="18" t="s">
        <v>403</v>
      </c>
      <c r="C34" s="14" t="s">
        <v>183</v>
      </c>
      <c r="D34" s="4"/>
    </row>
    <row r="35" spans="1:4">
      <c r="A35" s="2"/>
      <c r="B35" s="18" t="s">
        <v>184</v>
      </c>
      <c r="C35" s="14">
        <f>(C36/C37)*100</f>
        <v>0</v>
      </c>
      <c r="D35" s="4"/>
    </row>
    <row r="36" spans="1:4" ht="31.2">
      <c r="A36" s="2"/>
      <c r="B36" s="18" t="s">
        <v>405</v>
      </c>
      <c r="C36" s="15">
        <v>0</v>
      </c>
      <c r="D36" s="4"/>
    </row>
    <row r="37" spans="1:4">
      <c r="A37" s="2"/>
      <c r="B37" s="18" t="s">
        <v>406</v>
      </c>
      <c r="C37" s="15">
        <v>1</v>
      </c>
      <c r="D37" s="4"/>
    </row>
    <row r="38" spans="1:4">
      <c r="A38" s="2"/>
      <c r="B38" s="18" t="s">
        <v>398</v>
      </c>
      <c r="C38" s="14" t="e">
        <f>(C39/C40)*100</f>
        <v>#DIV/0!</v>
      </c>
      <c r="D38" s="4"/>
    </row>
    <row r="39" spans="1:4" ht="31.2">
      <c r="A39" s="2"/>
      <c r="B39" s="18" t="s">
        <v>405</v>
      </c>
      <c r="C39" s="15">
        <v>0</v>
      </c>
      <c r="D39" s="4"/>
    </row>
    <row r="40" spans="1:4">
      <c r="A40" s="2"/>
      <c r="B40" s="18" t="s">
        <v>406</v>
      </c>
      <c r="C40" s="15">
        <v>0</v>
      </c>
      <c r="D40" s="4"/>
    </row>
    <row r="41" spans="1:4">
      <c r="A41" s="2"/>
      <c r="B41" s="18" t="s">
        <v>404</v>
      </c>
      <c r="C41" s="14">
        <f>(C42/C43)*100</f>
        <v>0</v>
      </c>
      <c r="D41" s="4"/>
    </row>
    <row r="42" spans="1:4" ht="31.2">
      <c r="A42" s="2"/>
      <c r="B42" s="18" t="s">
        <v>405</v>
      </c>
      <c r="C42" s="15">
        <v>0</v>
      </c>
      <c r="D42" s="4"/>
    </row>
    <row r="43" spans="1:4">
      <c r="A43" s="2"/>
      <c r="B43" s="18" t="s">
        <v>406</v>
      </c>
      <c r="C43" s="15">
        <v>1</v>
      </c>
      <c r="D43" s="4"/>
    </row>
    <row r="44" spans="1:4" ht="31.2">
      <c r="A44" s="2" t="s">
        <v>407</v>
      </c>
      <c r="B44" s="18" t="s">
        <v>408</v>
      </c>
      <c r="C44" s="14" t="s">
        <v>183</v>
      </c>
      <c r="D44" s="4"/>
    </row>
    <row r="45" spans="1:4">
      <c r="A45" s="2"/>
      <c r="B45" s="18" t="s">
        <v>410</v>
      </c>
      <c r="C45" s="14">
        <f>(C46/C$51)*100</f>
        <v>100</v>
      </c>
      <c r="D45" s="4"/>
    </row>
    <row r="46" spans="1:4" ht="31.2">
      <c r="A46" s="2"/>
      <c r="B46" s="18" t="s">
        <v>409</v>
      </c>
      <c r="C46" s="15">
        <v>10</v>
      </c>
      <c r="D46" s="4"/>
    </row>
    <row r="47" spans="1:4">
      <c r="A47" s="2"/>
      <c r="B47" s="18" t="s">
        <v>411</v>
      </c>
      <c r="C47" s="14">
        <f>(C48/C$51)*100</f>
        <v>100</v>
      </c>
      <c r="D47" s="4"/>
    </row>
    <row r="48" spans="1:4" ht="31.2">
      <c r="A48" s="2"/>
      <c r="B48" s="18" t="s">
        <v>409</v>
      </c>
      <c r="C48" s="15">
        <v>10</v>
      </c>
      <c r="D48" s="4"/>
    </row>
    <row r="49" spans="1:4">
      <c r="A49" s="2"/>
      <c r="B49" s="18" t="s">
        <v>412</v>
      </c>
      <c r="C49" s="14">
        <f>(C50/C$51)*100</f>
        <v>0</v>
      </c>
      <c r="D49" s="4"/>
    </row>
    <row r="50" spans="1:4" ht="31.2">
      <c r="A50" s="2"/>
      <c r="B50" s="18" t="s">
        <v>409</v>
      </c>
      <c r="C50" s="15">
        <v>0</v>
      </c>
      <c r="D50" s="4"/>
    </row>
    <row r="51" spans="1:4" ht="31.2">
      <c r="A51" s="2"/>
      <c r="B51" s="18" t="s">
        <v>413</v>
      </c>
      <c r="C51" s="15">
        <v>10</v>
      </c>
      <c r="D51" s="4"/>
    </row>
    <row r="52" spans="1:4" ht="31.2">
      <c r="A52" s="19" t="s">
        <v>25</v>
      </c>
      <c r="B52" s="16" t="s">
        <v>26</v>
      </c>
      <c r="C52" s="13"/>
      <c r="D52" s="13"/>
    </row>
    <row r="53" spans="1:4" ht="62.4">
      <c r="A53" s="2" t="s">
        <v>27</v>
      </c>
      <c r="B53" s="3" t="s">
        <v>28</v>
      </c>
      <c r="C53" s="4" t="s">
        <v>18</v>
      </c>
      <c r="D53" s="4"/>
    </row>
    <row r="54" spans="1:4">
      <c r="A54" s="2"/>
      <c r="B54" s="3" t="s">
        <v>29</v>
      </c>
      <c r="C54" s="14" t="e">
        <f>(C56/C58)*100</f>
        <v>#DIV/0!</v>
      </c>
      <c r="D54" s="4"/>
    </row>
    <row r="55" spans="1:4">
      <c r="A55" s="2"/>
      <c r="B55" s="3" t="s">
        <v>30</v>
      </c>
      <c r="C55" s="14" t="e">
        <f>(C57/C58)*100</f>
        <v>#DIV/0!</v>
      </c>
      <c r="D55" s="4"/>
    </row>
    <row r="56" spans="1:4" ht="62.4">
      <c r="A56" s="2"/>
      <c r="B56" s="3" t="s">
        <v>31</v>
      </c>
      <c r="C56" s="15">
        <v>0</v>
      </c>
      <c r="D56" s="4"/>
    </row>
    <row r="57" spans="1:4" ht="62.4">
      <c r="A57" s="2"/>
      <c r="B57" s="3" t="s">
        <v>32</v>
      </c>
      <c r="C57" s="15">
        <v>0</v>
      </c>
      <c r="D57" s="4"/>
    </row>
    <row r="58" spans="1:4" ht="46.8">
      <c r="A58" s="2"/>
      <c r="B58" s="3" t="s">
        <v>33</v>
      </c>
      <c r="C58" s="15">
        <v>0</v>
      </c>
      <c r="D58" s="4"/>
    </row>
    <row r="59" spans="1:4" ht="46.8">
      <c r="A59" s="12" t="s">
        <v>34</v>
      </c>
      <c r="B59" s="16" t="s">
        <v>35</v>
      </c>
      <c r="C59" s="13"/>
      <c r="D59" s="13"/>
    </row>
    <row r="60" spans="1:4" ht="46.8">
      <c r="A60" s="2" t="s">
        <v>36</v>
      </c>
      <c r="B60" s="3" t="s">
        <v>37</v>
      </c>
      <c r="C60" s="14">
        <f>(C61/C62)*100</f>
        <v>0</v>
      </c>
      <c r="D60" s="4"/>
    </row>
    <row r="61" spans="1:4" ht="46.8">
      <c r="A61" s="2"/>
      <c r="B61" s="3" t="s">
        <v>38</v>
      </c>
      <c r="C61" s="15">
        <v>0</v>
      </c>
      <c r="D61" s="4"/>
    </row>
    <row r="62" spans="1:4" ht="31.2">
      <c r="A62" s="2"/>
      <c r="B62" s="3" t="s">
        <v>39</v>
      </c>
      <c r="C62" s="15">
        <v>5569</v>
      </c>
      <c r="D62" s="4"/>
    </row>
    <row r="63" spans="1:4" ht="31.2">
      <c r="A63" s="2" t="s">
        <v>40</v>
      </c>
      <c r="B63" s="18" t="s">
        <v>41</v>
      </c>
      <c r="C63" s="4" t="s">
        <v>18</v>
      </c>
      <c r="D63" s="4"/>
    </row>
    <row r="64" spans="1:4">
      <c r="A64" s="2"/>
      <c r="B64" s="18" t="s">
        <v>17</v>
      </c>
      <c r="C64" s="14">
        <f>(C66/C68)*100</f>
        <v>120</v>
      </c>
      <c r="D64" s="4"/>
    </row>
    <row r="65" spans="1:4">
      <c r="A65" s="2"/>
      <c r="B65" s="18" t="s">
        <v>19</v>
      </c>
      <c r="C65" s="14">
        <f>(C67/C68)*100</f>
        <v>120</v>
      </c>
      <c r="D65" s="4"/>
    </row>
    <row r="66" spans="1:4" ht="46.8">
      <c r="A66" s="2"/>
      <c r="B66" s="18" t="s">
        <v>42</v>
      </c>
      <c r="C66" s="15">
        <v>12</v>
      </c>
      <c r="D66" s="4"/>
    </row>
    <row r="67" spans="1:4" ht="46.8">
      <c r="A67" s="2"/>
      <c r="B67" s="18" t="s">
        <v>43</v>
      </c>
      <c r="C67" s="15">
        <v>12</v>
      </c>
      <c r="D67" s="4"/>
    </row>
    <row r="68" spans="1:4" ht="31.2">
      <c r="A68" s="2"/>
      <c r="B68" s="18" t="s">
        <v>44</v>
      </c>
      <c r="C68" s="15">
        <v>10</v>
      </c>
      <c r="D68" s="4"/>
    </row>
    <row r="69" spans="1:4" ht="46.8">
      <c r="A69" s="12" t="s">
        <v>45</v>
      </c>
      <c r="B69" s="16" t="s">
        <v>46</v>
      </c>
      <c r="C69" s="13"/>
      <c r="D69" s="13"/>
    </row>
    <row r="70" spans="1:4" ht="31.2">
      <c r="A70" s="2" t="s">
        <v>47</v>
      </c>
      <c r="B70" s="3" t="s">
        <v>48</v>
      </c>
      <c r="C70" s="14" t="s">
        <v>18</v>
      </c>
      <c r="D70" s="4"/>
    </row>
    <row r="71" spans="1:4">
      <c r="A71" s="2"/>
      <c r="B71" s="3" t="s">
        <v>17</v>
      </c>
      <c r="C71" s="14">
        <f>(C75/C76)*100</f>
        <v>100</v>
      </c>
      <c r="D71" s="4"/>
    </row>
    <row r="72" spans="1:4">
      <c r="A72" s="2"/>
      <c r="B72" s="3" t="s">
        <v>49</v>
      </c>
      <c r="C72" s="14" t="e">
        <f>(C77/C80)*100</f>
        <v>#DIV/0!</v>
      </c>
      <c r="D72" s="4"/>
    </row>
    <row r="73" spans="1:4">
      <c r="A73" s="2"/>
      <c r="B73" s="3" t="s">
        <v>50</v>
      </c>
      <c r="C73" s="14" t="e">
        <f t="shared" ref="C73:C74" si="0">(C78/C81)*100</f>
        <v>#DIV/0!</v>
      </c>
      <c r="D73" s="4"/>
    </row>
    <row r="74" spans="1:4">
      <c r="A74" s="2"/>
      <c r="B74" s="3" t="s">
        <v>51</v>
      </c>
      <c r="C74" s="14" t="e">
        <f t="shared" si="0"/>
        <v>#DIV/0!</v>
      </c>
      <c r="D74" s="4"/>
    </row>
    <row r="75" spans="1:4" ht="46.8">
      <c r="A75" s="2"/>
      <c r="B75" s="3" t="s">
        <v>420</v>
      </c>
      <c r="C75" s="15">
        <v>1</v>
      </c>
      <c r="D75" s="4"/>
    </row>
    <row r="76" spans="1:4" ht="46.8">
      <c r="A76" s="2"/>
      <c r="B76" s="3" t="s">
        <v>421</v>
      </c>
      <c r="C76" s="15">
        <v>1</v>
      </c>
      <c r="D76" s="4"/>
    </row>
    <row r="77" spans="1:4" ht="31.2">
      <c r="A77" s="2"/>
      <c r="B77" s="3" t="s">
        <v>414</v>
      </c>
      <c r="C77" s="15"/>
      <c r="D77" s="4"/>
    </row>
    <row r="78" spans="1:4" ht="46.8">
      <c r="A78" s="2"/>
      <c r="B78" s="3" t="s">
        <v>415</v>
      </c>
      <c r="C78" s="15">
        <v>1</v>
      </c>
      <c r="D78" s="4"/>
    </row>
    <row r="79" spans="1:4" ht="31.2">
      <c r="A79" s="2"/>
      <c r="B79" s="3" t="s">
        <v>416</v>
      </c>
      <c r="C79" s="15"/>
      <c r="D79" s="4"/>
    </row>
    <row r="80" spans="1:4" ht="31.2">
      <c r="A80" s="2"/>
      <c r="B80" s="3" t="s">
        <v>417</v>
      </c>
      <c r="C80" s="15"/>
      <c r="D80" s="4"/>
    </row>
    <row r="81" spans="1:4" ht="46.8">
      <c r="A81" s="2"/>
      <c r="B81" s="3" t="s">
        <v>418</v>
      </c>
      <c r="C81" s="15"/>
      <c r="D81" s="4"/>
    </row>
    <row r="82" spans="1:4" ht="46.8">
      <c r="A82" s="2"/>
      <c r="B82" s="3" t="s">
        <v>419</v>
      </c>
      <c r="C82" s="15"/>
      <c r="D82" s="4"/>
    </row>
    <row r="83" spans="1:4" ht="31.2">
      <c r="A83" s="12" t="s">
        <v>52</v>
      </c>
      <c r="B83" s="16" t="s">
        <v>54</v>
      </c>
      <c r="C83" s="13"/>
      <c r="D83" s="13"/>
    </row>
    <row r="84" spans="1:4" ht="31.2">
      <c r="A84" s="2" t="s">
        <v>53</v>
      </c>
      <c r="B84" s="3" t="s">
        <v>480</v>
      </c>
      <c r="C84" s="14">
        <f>(C85/C86)*100</f>
        <v>0</v>
      </c>
      <c r="D84" s="4"/>
    </row>
    <row r="85" spans="1:4" ht="31.2">
      <c r="A85" s="2"/>
      <c r="B85" s="3" t="s">
        <v>481</v>
      </c>
      <c r="C85" s="15">
        <v>0</v>
      </c>
      <c r="D85" s="4"/>
    </row>
    <row r="86" spans="1:4">
      <c r="A86" s="2"/>
      <c r="B86" s="3" t="s">
        <v>55</v>
      </c>
      <c r="C86" s="15">
        <v>10</v>
      </c>
      <c r="D86" s="4"/>
    </row>
    <row r="87" spans="1:4" ht="31.2">
      <c r="A87" s="12" t="s">
        <v>56</v>
      </c>
      <c r="B87" s="16" t="s">
        <v>58</v>
      </c>
      <c r="C87" s="13"/>
      <c r="D87" s="13"/>
    </row>
    <row r="88" spans="1:4" ht="31.2">
      <c r="A88" s="2" t="s">
        <v>57</v>
      </c>
      <c r="B88" s="3" t="s">
        <v>59</v>
      </c>
      <c r="C88" s="14">
        <f>(C89/C90)*100</f>
        <v>0</v>
      </c>
      <c r="D88" s="4"/>
    </row>
    <row r="89" spans="1:4" ht="46.8">
      <c r="A89" s="2"/>
      <c r="B89" s="3" t="s">
        <v>60</v>
      </c>
      <c r="C89" s="15">
        <v>0</v>
      </c>
      <c r="D89" s="4"/>
    </row>
    <row r="90" spans="1:4" ht="31.2">
      <c r="A90" s="2"/>
      <c r="B90" s="3" t="s">
        <v>61</v>
      </c>
      <c r="C90" s="15">
        <v>205</v>
      </c>
      <c r="D90" s="4"/>
    </row>
    <row r="91" spans="1:4" ht="46.8">
      <c r="A91" s="19" t="s">
        <v>62</v>
      </c>
      <c r="B91" s="16" t="s">
        <v>64</v>
      </c>
      <c r="C91" s="13"/>
      <c r="D91" s="13"/>
    </row>
    <row r="92" spans="1:4" ht="31.2">
      <c r="A92" s="2" t="s">
        <v>63</v>
      </c>
      <c r="B92" s="3" t="s">
        <v>65</v>
      </c>
      <c r="C92" s="4" t="s">
        <v>18</v>
      </c>
      <c r="D92" s="4"/>
    </row>
    <row r="93" spans="1:4">
      <c r="A93" s="2"/>
      <c r="B93" s="3" t="s">
        <v>66</v>
      </c>
      <c r="C93" s="14">
        <f>(C95/C97)*100</f>
        <v>0</v>
      </c>
      <c r="D93" s="4"/>
    </row>
    <row r="94" spans="1:4">
      <c r="A94" s="2"/>
      <c r="B94" s="3" t="s">
        <v>67</v>
      </c>
      <c r="C94" s="14">
        <f>(C96/C98)*100</f>
        <v>0</v>
      </c>
      <c r="D94" s="4"/>
    </row>
    <row r="95" spans="1:4" ht="46.8">
      <c r="A95" s="2"/>
      <c r="B95" s="3" t="s">
        <v>68</v>
      </c>
      <c r="C95" s="15">
        <v>0</v>
      </c>
      <c r="D95" s="4"/>
    </row>
    <row r="96" spans="1:4" ht="46.8">
      <c r="A96" s="2"/>
      <c r="B96" s="3" t="s">
        <v>69</v>
      </c>
      <c r="C96" s="15">
        <v>0</v>
      </c>
      <c r="D96" s="4"/>
    </row>
    <row r="97" spans="1:4" ht="31.2">
      <c r="A97" s="2"/>
      <c r="B97" s="3" t="s">
        <v>70</v>
      </c>
      <c r="C97" s="15">
        <v>12128</v>
      </c>
      <c r="D97" s="4"/>
    </row>
    <row r="98" spans="1:4" ht="31.2">
      <c r="A98" s="2"/>
      <c r="B98" s="3" t="s">
        <v>71</v>
      </c>
      <c r="C98" s="15">
        <v>796</v>
      </c>
      <c r="D98" s="4"/>
    </row>
    <row r="99" spans="1:4" ht="31.2">
      <c r="A99" s="19" t="s">
        <v>423</v>
      </c>
      <c r="B99" s="16" t="s">
        <v>422</v>
      </c>
      <c r="C99" s="13"/>
      <c r="D99" s="13"/>
    </row>
    <row r="100" spans="1:4" ht="46.8">
      <c r="A100" s="2" t="s">
        <v>424</v>
      </c>
      <c r="B100" s="3" t="s">
        <v>425</v>
      </c>
      <c r="C100" s="14">
        <f>(C101/C102)*100</f>
        <v>100</v>
      </c>
      <c r="D100" s="4"/>
    </row>
    <row r="101" spans="1:4" ht="31.2">
      <c r="A101" s="2"/>
      <c r="B101" s="3" t="s">
        <v>426</v>
      </c>
      <c r="C101" s="15">
        <v>10</v>
      </c>
      <c r="D101" s="4"/>
    </row>
    <row r="102" spans="1:4">
      <c r="A102" s="2"/>
      <c r="B102" s="3" t="s">
        <v>427</v>
      </c>
      <c r="C102" s="15">
        <v>10</v>
      </c>
      <c r="D102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0"/>
  <sheetViews>
    <sheetView tabSelected="1" zoomScale="50" zoomScaleNormal="50" workbookViewId="0">
      <pane xSplit="1" ySplit="1" topLeftCell="B95" activePane="bottomRight" state="frozen"/>
      <selection pane="topRight" activeCell="B1" sqref="B1"/>
      <selection pane="bottomLeft" activeCell="A2" sqref="A2"/>
      <selection pane="bottomRight" activeCell="C66" sqref="C66"/>
    </sheetView>
  </sheetViews>
  <sheetFormatPr defaultColWidth="9.109375" defaultRowHeight="15.6"/>
  <cols>
    <col min="1" max="1" width="11.109375" style="5" customWidth="1"/>
    <col min="2" max="2" width="74.6640625" style="7" customWidth="1"/>
    <col min="3" max="3" width="20" style="9" customWidth="1"/>
    <col min="4" max="4" width="23.5546875" style="9" customWidth="1"/>
    <col min="5" max="5" width="9.109375" style="1"/>
    <col min="6" max="6" width="9.109375" style="36"/>
    <col min="7" max="16384" width="9.109375" style="1"/>
  </cols>
  <sheetData>
    <row r="1" spans="1:4">
      <c r="A1" s="6" t="s">
        <v>0</v>
      </c>
      <c r="B1" s="6" t="s">
        <v>1</v>
      </c>
      <c r="D1" s="8"/>
    </row>
    <row r="2" spans="1:4">
      <c r="A2" s="10" t="s">
        <v>22</v>
      </c>
      <c r="B2" s="17" t="s">
        <v>23</v>
      </c>
      <c r="C2" s="11"/>
      <c r="D2" s="11"/>
    </row>
    <row r="3" spans="1:4" ht="31.2">
      <c r="A3" s="12" t="s">
        <v>8</v>
      </c>
      <c r="B3" s="16" t="s">
        <v>9</v>
      </c>
      <c r="C3" s="13"/>
      <c r="D3" s="13"/>
    </row>
    <row r="4" spans="1:4" ht="31.2">
      <c r="A4" s="2" t="s">
        <v>72</v>
      </c>
      <c r="B4" s="18" t="s">
        <v>296</v>
      </c>
      <c r="C4" s="14" t="s">
        <v>183</v>
      </c>
      <c r="D4" s="4"/>
    </row>
    <row r="5" spans="1:4" ht="31.2">
      <c r="A5" s="2"/>
      <c r="B5" s="18" t="s">
        <v>297</v>
      </c>
      <c r="C5" s="14">
        <f>(C9/C$12)*100</f>
        <v>100</v>
      </c>
      <c r="D5" s="4"/>
    </row>
    <row r="6" spans="1:4">
      <c r="A6" s="2"/>
      <c r="B6" s="18" t="s">
        <v>298</v>
      </c>
      <c r="C6" s="14">
        <f t="shared" ref="C6:C7" si="0">(C10/C$12)*100</f>
        <v>0</v>
      </c>
      <c r="D6" s="4"/>
    </row>
    <row r="7" spans="1:4">
      <c r="A7" s="2"/>
      <c r="B7" s="18" t="s">
        <v>299</v>
      </c>
      <c r="C7" s="14">
        <f t="shared" si="0"/>
        <v>0</v>
      </c>
      <c r="D7" s="4"/>
    </row>
    <row r="8" spans="1:4" ht="31.2">
      <c r="A8" s="2"/>
      <c r="B8" s="18" t="s">
        <v>301</v>
      </c>
      <c r="C8" s="14" t="s">
        <v>183</v>
      </c>
      <c r="D8" s="4"/>
    </row>
    <row r="9" spans="1:4" ht="31.2">
      <c r="A9" s="2"/>
      <c r="B9" s="18" t="s">
        <v>302</v>
      </c>
      <c r="C9" s="15">
        <v>182</v>
      </c>
      <c r="D9" s="4"/>
    </row>
    <row r="10" spans="1:4">
      <c r="A10" s="2"/>
      <c r="B10" s="18" t="s">
        <v>303</v>
      </c>
      <c r="C10" s="15">
        <v>0</v>
      </c>
      <c r="D10" s="4"/>
    </row>
    <row r="11" spans="1:4">
      <c r="A11" s="2"/>
      <c r="B11" s="18" t="s">
        <v>304</v>
      </c>
      <c r="C11" s="15">
        <v>0</v>
      </c>
      <c r="D11" s="4"/>
    </row>
    <row r="12" spans="1:4" ht="31.2">
      <c r="A12" s="2"/>
      <c r="B12" s="18" t="s">
        <v>305</v>
      </c>
      <c r="C12" s="15">
        <v>182</v>
      </c>
      <c r="D12" s="4"/>
    </row>
    <row r="13" spans="1:4" ht="78">
      <c r="A13" s="2" t="s">
        <v>10</v>
      </c>
      <c r="B13" s="3" t="s">
        <v>306</v>
      </c>
      <c r="C13" s="14" t="s">
        <v>18</v>
      </c>
      <c r="D13" s="4"/>
    </row>
    <row r="14" spans="1:4">
      <c r="A14" s="2"/>
      <c r="B14" s="3" t="s">
        <v>308</v>
      </c>
      <c r="C14" s="14">
        <f>(C18/C22)*100</f>
        <v>100</v>
      </c>
      <c r="D14" s="4"/>
    </row>
    <row r="15" spans="1:4">
      <c r="A15" s="2"/>
      <c r="B15" s="3" t="s">
        <v>309</v>
      </c>
      <c r="C15" s="14">
        <f t="shared" ref="C15" si="1">(C19/C23)*100</f>
        <v>100</v>
      </c>
      <c r="D15" s="4"/>
    </row>
    <row r="16" spans="1:4">
      <c r="A16" s="2"/>
      <c r="B16" s="3" t="s">
        <v>310</v>
      </c>
      <c r="C16" s="14">
        <f>(C20/C24)*100</f>
        <v>100</v>
      </c>
      <c r="D16" s="4"/>
    </row>
    <row r="17" spans="1:4" ht="31.2">
      <c r="A17" s="2"/>
      <c r="B17" s="3" t="s">
        <v>307</v>
      </c>
      <c r="C17" s="14" t="s">
        <v>183</v>
      </c>
      <c r="D17" s="4"/>
    </row>
    <row r="18" spans="1:4">
      <c r="A18" s="2"/>
      <c r="B18" s="3" t="s">
        <v>308</v>
      </c>
      <c r="C18" s="15">
        <v>80</v>
      </c>
      <c r="D18" s="4"/>
    </row>
    <row r="19" spans="1:4">
      <c r="A19" s="2"/>
      <c r="B19" s="3" t="s">
        <v>309</v>
      </c>
      <c r="C19" s="15">
        <v>52</v>
      </c>
      <c r="D19" s="4"/>
    </row>
    <row r="20" spans="1:4">
      <c r="A20" s="2"/>
      <c r="B20" s="3" t="s">
        <v>310</v>
      </c>
      <c r="C20" s="15">
        <v>50</v>
      </c>
      <c r="D20" s="4"/>
    </row>
    <row r="21" spans="1:4">
      <c r="A21" s="2"/>
      <c r="B21" s="3" t="s">
        <v>311</v>
      </c>
      <c r="C21" s="14" t="s">
        <v>183</v>
      </c>
      <c r="D21" s="4"/>
    </row>
    <row r="22" spans="1:4">
      <c r="A22" s="2"/>
      <c r="B22" s="3" t="s">
        <v>308</v>
      </c>
      <c r="C22" s="15">
        <v>80</v>
      </c>
      <c r="D22" s="4"/>
    </row>
    <row r="23" spans="1:4">
      <c r="A23" s="2"/>
      <c r="B23" s="3" t="s">
        <v>309</v>
      </c>
      <c r="C23" s="15">
        <v>52</v>
      </c>
      <c r="D23" s="4"/>
    </row>
    <row r="24" spans="1:4">
      <c r="A24" s="2"/>
      <c r="B24" s="3" t="s">
        <v>310</v>
      </c>
      <c r="C24" s="15">
        <v>50</v>
      </c>
      <c r="D24" s="4"/>
    </row>
    <row r="25" spans="1:4" ht="46.8">
      <c r="A25" s="12" t="s">
        <v>11</v>
      </c>
      <c r="B25" s="16" t="s">
        <v>12</v>
      </c>
      <c r="C25" s="13"/>
      <c r="D25" s="13"/>
    </row>
    <row r="26" spans="1:4" ht="62.4">
      <c r="A26" s="2" t="s">
        <v>13</v>
      </c>
      <c r="B26" s="3" t="s">
        <v>312</v>
      </c>
      <c r="C26" s="14" t="s">
        <v>183</v>
      </c>
      <c r="D26" s="4"/>
    </row>
    <row r="27" spans="1:4">
      <c r="A27" s="2"/>
      <c r="B27" s="3" t="s">
        <v>313</v>
      </c>
      <c r="C27" s="14">
        <f>(C29/C$31)*100</f>
        <v>0</v>
      </c>
      <c r="D27" s="4"/>
    </row>
    <row r="28" spans="1:4">
      <c r="A28" s="2"/>
      <c r="B28" s="3" t="s">
        <v>314</v>
      </c>
      <c r="C28" s="14">
        <f>(C30/C$31)*100</f>
        <v>0</v>
      </c>
      <c r="D28" s="4"/>
    </row>
    <row r="29" spans="1:4" ht="31.2">
      <c r="A29" s="2"/>
      <c r="B29" s="3" t="s">
        <v>316</v>
      </c>
      <c r="C29" s="33">
        <v>0</v>
      </c>
      <c r="D29" s="4"/>
    </row>
    <row r="30" spans="1:4" ht="46.8">
      <c r="A30" s="2"/>
      <c r="B30" s="3" t="s">
        <v>315</v>
      </c>
      <c r="C30" s="33">
        <v>0</v>
      </c>
      <c r="D30" s="4"/>
    </row>
    <row r="31" spans="1:4" ht="31.2">
      <c r="A31" s="2"/>
      <c r="B31" s="3" t="s">
        <v>305</v>
      </c>
      <c r="C31" s="33">
        <v>182</v>
      </c>
      <c r="D31" s="4"/>
    </row>
    <row r="32" spans="1:4" ht="46.8">
      <c r="A32" s="2" t="s">
        <v>317</v>
      </c>
      <c r="B32" s="3" t="s">
        <v>318</v>
      </c>
      <c r="C32" s="14" t="s">
        <v>183</v>
      </c>
      <c r="D32" s="4"/>
    </row>
    <row r="33" spans="1:4" ht="31.2">
      <c r="A33" s="2"/>
      <c r="B33" s="3" t="s">
        <v>319</v>
      </c>
      <c r="C33" s="14" t="s">
        <v>183</v>
      </c>
      <c r="D33" s="4"/>
    </row>
    <row r="34" spans="1:4">
      <c r="A34" s="2"/>
      <c r="B34" s="3" t="s">
        <v>325</v>
      </c>
      <c r="C34" s="14">
        <f>(C46/C$49)*100</f>
        <v>53.296703296703299</v>
      </c>
      <c r="D34" s="4"/>
    </row>
    <row r="35" spans="1:4" ht="31.2">
      <c r="A35" s="2"/>
      <c r="B35" s="3" t="s">
        <v>326</v>
      </c>
      <c r="C35" s="14">
        <f t="shared" ref="C35:C36" si="2">(C47/C$49)*100</f>
        <v>43.956043956043956</v>
      </c>
      <c r="D35" s="4"/>
    </row>
    <row r="36" spans="1:4" ht="31.2">
      <c r="A36" s="2"/>
      <c r="B36" s="3" t="s">
        <v>327</v>
      </c>
      <c r="C36" s="14">
        <f t="shared" si="2"/>
        <v>2.7472527472527473</v>
      </c>
      <c r="D36" s="4"/>
    </row>
    <row r="37" spans="1:4">
      <c r="A37" s="2"/>
      <c r="B37" s="3" t="s">
        <v>320</v>
      </c>
      <c r="C37" s="14" t="s">
        <v>183</v>
      </c>
      <c r="D37" s="4"/>
    </row>
    <row r="38" spans="1:4">
      <c r="A38" s="2"/>
      <c r="B38" s="3" t="s">
        <v>325</v>
      </c>
      <c r="C38" s="14" t="e">
        <f>(C51/C$54)*100</f>
        <v>#DIV/0!</v>
      </c>
      <c r="D38" s="4"/>
    </row>
    <row r="39" spans="1:4" ht="31.2">
      <c r="A39" s="2"/>
      <c r="B39" s="3" t="s">
        <v>326</v>
      </c>
      <c r="C39" s="14" t="e">
        <f t="shared" ref="C39:C40" si="3">(C52/C$54)*100</f>
        <v>#DIV/0!</v>
      </c>
      <c r="D39" s="4"/>
    </row>
    <row r="40" spans="1:4" ht="31.2">
      <c r="A40" s="2"/>
      <c r="B40" s="3" t="s">
        <v>327</v>
      </c>
      <c r="C40" s="14" t="e">
        <f t="shared" si="3"/>
        <v>#DIV/0!</v>
      </c>
      <c r="D40" s="4"/>
    </row>
    <row r="41" spans="1:4">
      <c r="A41" s="2"/>
      <c r="B41" s="3" t="s">
        <v>321</v>
      </c>
      <c r="C41" s="14" t="s">
        <v>183</v>
      </c>
      <c r="D41" s="4"/>
    </row>
    <row r="42" spans="1:4">
      <c r="A42" s="2"/>
      <c r="B42" s="3" t="s">
        <v>322</v>
      </c>
      <c r="C42" s="14" t="e">
        <f>(C56/C59)*100</f>
        <v>#DIV/0!</v>
      </c>
      <c r="D42" s="4"/>
    </row>
    <row r="43" spans="1:4" ht="31.2">
      <c r="A43" s="2"/>
      <c r="B43" s="3" t="s">
        <v>323</v>
      </c>
      <c r="C43" s="14" t="e">
        <f>(C57/C70)*100</f>
        <v>#DIV/0!</v>
      </c>
      <c r="D43" s="4"/>
    </row>
    <row r="44" spans="1:4" ht="31.2">
      <c r="A44" s="2"/>
      <c r="B44" s="3" t="s">
        <v>324</v>
      </c>
      <c r="C44" s="14" t="e">
        <f>(C58/C71)*100</f>
        <v>#VALUE!</v>
      </c>
      <c r="D44" s="4"/>
    </row>
    <row r="45" spans="1:4" ht="46.8">
      <c r="A45" s="2"/>
      <c r="B45" s="18" t="s">
        <v>328</v>
      </c>
      <c r="C45" s="14" t="s">
        <v>183</v>
      </c>
      <c r="D45" s="4"/>
    </row>
    <row r="46" spans="1:4">
      <c r="A46" s="2"/>
      <c r="B46" s="3" t="s">
        <v>322</v>
      </c>
      <c r="C46" s="15">
        <v>97</v>
      </c>
      <c r="D46" s="4"/>
    </row>
    <row r="47" spans="1:4" ht="31.2">
      <c r="A47" s="2"/>
      <c r="B47" s="3" t="s">
        <v>323</v>
      </c>
      <c r="C47" s="15">
        <v>80</v>
      </c>
      <c r="D47" s="4"/>
    </row>
    <row r="48" spans="1:4" ht="31.2">
      <c r="A48" s="2"/>
      <c r="B48" s="3" t="s">
        <v>324</v>
      </c>
      <c r="C48" s="15">
        <v>5</v>
      </c>
      <c r="D48" s="4"/>
    </row>
    <row r="49" spans="1:7" ht="46.8">
      <c r="A49" s="2"/>
      <c r="B49" s="18" t="s">
        <v>329</v>
      </c>
      <c r="C49" s="15">
        <v>182</v>
      </c>
      <c r="D49" s="4"/>
    </row>
    <row r="50" spans="1:7" ht="46.8">
      <c r="A50" s="2"/>
      <c r="B50" s="18" t="s">
        <v>330</v>
      </c>
      <c r="C50" s="14" t="s">
        <v>183</v>
      </c>
      <c r="D50" s="4"/>
    </row>
    <row r="51" spans="1:7">
      <c r="A51" s="2"/>
      <c r="B51" s="3" t="s">
        <v>322</v>
      </c>
      <c r="C51" s="15"/>
      <c r="D51" s="4"/>
    </row>
    <row r="52" spans="1:7" ht="31.2">
      <c r="A52" s="2"/>
      <c r="B52" s="3" t="s">
        <v>323</v>
      </c>
      <c r="C52" s="15">
        <v>0</v>
      </c>
      <c r="D52" s="4"/>
    </row>
    <row r="53" spans="1:7" ht="31.2">
      <c r="A53" s="2"/>
      <c r="B53" s="3" t="s">
        <v>324</v>
      </c>
      <c r="C53" s="15">
        <v>0</v>
      </c>
      <c r="D53" s="4"/>
    </row>
    <row r="54" spans="1:7" ht="31.2">
      <c r="A54" s="2"/>
      <c r="B54" s="18" t="s">
        <v>331</v>
      </c>
      <c r="C54" s="15">
        <v>0</v>
      </c>
      <c r="D54" s="4"/>
    </row>
    <row r="55" spans="1:7" ht="46.8">
      <c r="A55" s="2"/>
      <c r="B55" s="18" t="s">
        <v>332</v>
      </c>
      <c r="C55" s="14" t="s">
        <v>183</v>
      </c>
      <c r="D55" s="4"/>
    </row>
    <row r="56" spans="1:7">
      <c r="A56" s="2"/>
      <c r="B56" s="3" t="s">
        <v>322</v>
      </c>
      <c r="C56" s="15">
        <v>0</v>
      </c>
      <c r="D56" s="4"/>
    </row>
    <row r="57" spans="1:7" ht="31.2">
      <c r="A57" s="2"/>
      <c r="B57" s="3" t="s">
        <v>323</v>
      </c>
      <c r="C57" s="15">
        <v>0</v>
      </c>
      <c r="D57" s="4"/>
    </row>
    <row r="58" spans="1:7" ht="31.2">
      <c r="A58" s="2"/>
      <c r="B58" s="3" t="s">
        <v>324</v>
      </c>
      <c r="C58" s="15">
        <v>0</v>
      </c>
      <c r="D58" s="4"/>
    </row>
    <row r="59" spans="1:7" ht="31.2">
      <c r="A59" s="2"/>
      <c r="B59" s="18" t="s">
        <v>333</v>
      </c>
      <c r="C59" s="15">
        <v>0</v>
      </c>
      <c r="D59" s="4"/>
    </row>
    <row r="60" spans="1:7" ht="62.4">
      <c r="A60" s="2" t="s">
        <v>335</v>
      </c>
      <c r="B60" s="18" t="s">
        <v>334</v>
      </c>
      <c r="C60" s="14" t="s">
        <v>183</v>
      </c>
      <c r="D60" s="4"/>
    </row>
    <row r="61" spans="1:7" ht="31.2">
      <c r="A61" s="2"/>
      <c r="B61" s="18" t="s">
        <v>297</v>
      </c>
      <c r="C61" s="14">
        <f>(C62/C63)*100</f>
        <v>0</v>
      </c>
      <c r="D61" s="4"/>
    </row>
    <row r="62" spans="1:7" ht="46.8">
      <c r="A62" s="2"/>
      <c r="B62" s="18" t="s">
        <v>337</v>
      </c>
      <c r="C62" s="15">
        <v>0</v>
      </c>
      <c r="D62" s="4"/>
      <c r="G62" s="36"/>
    </row>
    <row r="63" spans="1:7">
      <c r="A63" s="2"/>
      <c r="B63" s="18" t="s">
        <v>338</v>
      </c>
      <c r="C63" s="15">
        <v>11</v>
      </c>
      <c r="D63" s="4"/>
      <c r="G63" s="36"/>
    </row>
    <row r="64" spans="1:7">
      <c r="A64" s="2"/>
      <c r="B64" s="18" t="s">
        <v>298</v>
      </c>
      <c r="C64" s="14" t="e">
        <f>(C65/C66)*100</f>
        <v>#DIV/0!</v>
      </c>
      <c r="D64" s="4"/>
      <c r="G64" s="36"/>
    </row>
    <row r="65" spans="1:7" ht="46.8">
      <c r="A65" s="2"/>
      <c r="B65" s="18" t="s">
        <v>337</v>
      </c>
      <c r="C65" s="15">
        <v>0</v>
      </c>
      <c r="D65" s="4"/>
      <c r="G65" s="36"/>
    </row>
    <row r="66" spans="1:7">
      <c r="A66" s="2"/>
      <c r="B66" s="18" t="s">
        <v>338</v>
      </c>
      <c r="C66" s="15">
        <v>0</v>
      </c>
      <c r="D66" s="4"/>
      <c r="G66" s="36"/>
    </row>
    <row r="67" spans="1:7">
      <c r="A67" s="2"/>
      <c r="B67" s="18" t="s">
        <v>336</v>
      </c>
      <c r="C67" s="14" t="e">
        <f>(C68/C69)*100</f>
        <v>#DIV/0!</v>
      </c>
      <c r="D67" s="4"/>
      <c r="G67" s="36"/>
    </row>
    <row r="68" spans="1:7" ht="46.8">
      <c r="A68" s="2"/>
      <c r="B68" s="18" t="s">
        <v>337</v>
      </c>
      <c r="C68" s="15">
        <v>0</v>
      </c>
      <c r="D68" s="4"/>
      <c r="G68" s="36"/>
    </row>
    <row r="69" spans="1:7">
      <c r="A69" s="2"/>
      <c r="B69" s="18" t="s">
        <v>338</v>
      </c>
      <c r="C69" s="15">
        <v>0</v>
      </c>
      <c r="D69" s="4"/>
      <c r="G69" s="36"/>
    </row>
    <row r="70" spans="1:7" ht="46.8">
      <c r="A70" s="12" t="s">
        <v>73</v>
      </c>
      <c r="B70" s="16" t="s">
        <v>74</v>
      </c>
      <c r="C70" s="13"/>
      <c r="D70" s="13"/>
      <c r="G70" s="36"/>
    </row>
    <row r="71" spans="1:7" ht="109.2">
      <c r="A71" s="2" t="s">
        <v>75</v>
      </c>
      <c r="B71" s="3" t="s">
        <v>339</v>
      </c>
      <c r="C71" s="14" t="s">
        <v>183</v>
      </c>
      <c r="D71" s="4"/>
    </row>
    <row r="72" spans="1:7">
      <c r="A72" s="2"/>
      <c r="B72" s="3" t="s">
        <v>340</v>
      </c>
      <c r="C72" s="14">
        <f>((C73+C74)/(C$84+C$85))*100</f>
        <v>87.5</v>
      </c>
      <c r="D72" s="4"/>
    </row>
    <row r="73" spans="1:7">
      <c r="A73" s="2"/>
      <c r="B73" s="3" t="s">
        <v>344</v>
      </c>
      <c r="C73" s="15">
        <v>12</v>
      </c>
      <c r="D73" s="4"/>
    </row>
    <row r="74" spans="1:7">
      <c r="A74" s="2"/>
      <c r="B74" s="3" t="s">
        <v>345</v>
      </c>
      <c r="C74" s="15">
        <v>2</v>
      </c>
      <c r="D74" s="4"/>
    </row>
    <row r="75" spans="1:7">
      <c r="A75" s="2"/>
      <c r="B75" s="3" t="s">
        <v>341</v>
      </c>
      <c r="C75" s="14">
        <f>((C76+C77)/(C$84+C$85))*100</f>
        <v>87.5</v>
      </c>
      <c r="D75" s="4"/>
    </row>
    <row r="76" spans="1:7">
      <c r="A76" s="2"/>
      <c r="B76" s="3" t="s">
        <v>344</v>
      </c>
      <c r="C76" s="15">
        <v>12</v>
      </c>
      <c r="D76" s="4"/>
    </row>
    <row r="77" spans="1:7">
      <c r="A77" s="2"/>
      <c r="B77" s="3" t="s">
        <v>345</v>
      </c>
      <c r="C77" s="15">
        <v>2</v>
      </c>
      <c r="D77" s="4"/>
    </row>
    <row r="78" spans="1:7" ht="31.2">
      <c r="A78" s="2"/>
      <c r="B78" s="3" t="s">
        <v>342</v>
      </c>
      <c r="C78" s="14">
        <f>((C79+C80)/(C$84+C$85))*100</f>
        <v>12.5</v>
      </c>
      <c r="D78" s="4"/>
    </row>
    <row r="79" spans="1:7">
      <c r="A79" s="2"/>
      <c r="B79" s="3" t="s">
        <v>344</v>
      </c>
      <c r="C79" s="15">
        <v>0</v>
      </c>
      <c r="D79" s="4"/>
    </row>
    <row r="80" spans="1:7">
      <c r="A80" s="2"/>
      <c r="B80" s="3" t="s">
        <v>345</v>
      </c>
      <c r="C80" s="15">
        <v>2</v>
      </c>
      <c r="D80" s="4"/>
    </row>
    <row r="81" spans="1:4">
      <c r="A81" s="2"/>
      <c r="B81" s="3" t="s">
        <v>343</v>
      </c>
      <c r="C81" s="14">
        <f>((C82+C83)/(C$84+C$85))*100</f>
        <v>12.5</v>
      </c>
      <c r="D81" s="4"/>
    </row>
    <row r="82" spans="1:4">
      <c r="A82" s="2"/>
      <c r="B82" s="3" t="s">
        <v>344</v>
      </c>
      <c r="C82" s="15">
        <v>0</v>
      </c>
      <c r="D82" s="4"/>
    </row>
    <row r="83" spans="1:4">
      <c r="A83" s="2"/>
      <c r="B83" s="3" t="s">
        <v>345</v>
      </c>
      <c r="C83" s="15">
        <v>2</v>
      </c>
      <c r="D83" s="4"/>
    </row>
    <row r="84" spans="1:4" ht="62.4">
      <c r="A84" s="2"/>
      <c r="B84" s="18" t="s">
        <v>346</v>
      </c>
      <c r="C84" s="15">
        <v>12</v>
      </c>
      <c r="D84" s="4"/>
    </row>
    <row r="85" spans="1:4" ht="78">
      <c r="A85" s="2"/>
      <c r="B85" s="18" t="s">
        <v>347</v>
      </c>
      <c r="C85" s="15">
        <v>4</v>
      </c>
      <c r="D85" s="4"/>
    </row>
    <row r="86" spans="1:4" ht="124.8">
      <c r="A86" s="2" t="s">
        <v>348</v>
      </c>
      <c r="B86" s="18" t="s">
        <v>349</v>
      </c>
      <c r="C86" s="14" t="s">
        <v>183</v>
      </c>
      <c r="D86" s="4"/>
    </row>
    <row r="87" spans="1:4">
      <c r="A87" s="2"/>
      <c r="B87" s="18" t="s">
        <v>222</v>
      </c>
      <c r="C87" s="14">
        <f>(C88/C89)*100</f>
        <v>100</v>
      </c>
      <c r="D87" s="4"/>
    </row>
    <row r="88" spans="1:4" ht="109.2">
      <c r="A88" s="2"/>
      <c r="B88" s="18" t="s">
        <v>350</v>
      </c>
      <c r="C88" s="15">
        <v>16</v>
      </c>
      <c r="D88" s="4"/>
    </row>
    <row r="89" spans="1:4" ht="109.2">
      <c r="A89" s="2"/>
      <c r="B89" s="18" t="s">
        <v>350</v>
      </c>
      <c r="C89" s="15">
        <v>16</v>
      </c>
      <c r="D89" s="4"/>
    </row>
    <row r="90" spans="1:4">
      <c r="A90" s="2"/>
      <c r="B90" s="18" t="s">
        <v>225</v>
      </c>
      <c r="C90" s="14">
        <f>(C91/C92)*100</f>
        <v>100</v>
      </c>
      <c r="D90" s="4"/>
    </row>
    <row r="91" spans="1:4" ht="109.2">
      <c r="A91" s="2"/>
      <c r="B91" s="18" t="s">
        <v>350</v>
      </c>
      <c r="C91" s="15">
        <v>16</v>
      </c>
      <c r="D91" s="4"/>
    </row>
    <row r="92" spans="1:4" ht="109.2">
      <c r="A92" s="2"/>
      <c r="B92" s="18" t="s">
        <v>350</v>
      </c>
      <c r="C92" s="15">
        <v>16</v>
      </c>
      <c r="D92" s="4"/>
    </row>
    <row r="93" spans="1:4" ht="46.8">
      <c r="A93" s="12" t="s">
        <v>76</v>
      </c>
      <c r="B93" s="16" t="s">
        <v>78</v>
      </c>
      <c r="C93" s="13"/>
      <c r="D93" s="13"/>
    </row>
    <row r="94" spans="1:4" ht="78">
      <c r="A94" s="2" t="s">
        <v>77</v>
      </c>
      <c r="B94" s="3" t="s">
        <v>79</v>
      </c>
      <c r="C94" s="14">
        <f>(C95/C96)*100</f>
        <v>0</v>
      </c>
      <c r="D94" s="4"/>
    </row>
    <row r="95" spans="1:4" ht="62.4">
      <c r="A95" s="2"/>
      <c r="B95" s="3" t="s">
        <v>80</v>
      </c>
      <c r="C95" s="15">
        <v>0</v>
      </c>
      <c r="D95" s="4"/>
    </row>
    <row r="96" spans="1:4" ht="46.8">
      <c r="A96" s="2"/>
      <c r="B96" s="3" t="s">
        <v>81</v>
      </c>
      <c r="C96" s="15">
        <v>5569</v>
      </c>
      <c r="D96" s="4"/>
    </row>
    <row r="97" spans="1:4" ht="62.4">
      <c r="A97" s="2" t="s">
        <v>351</v>
      </c>
      <c r="B97" s="18" t="s">
        <v>352</v>
      </c>
      <c r="C97" s="14" t="s">
        <v>183</v>
      </c>
      <c r="D97" s="4"/>
    </row>
    <row r="98" spans="1:4">
      <c r="A98" s="2"/>
      <c r="B98" s="18" t="s">
        <v>353</v>
      </c>
      <c r="C98" s="14" t="e">
        <f>(C99/C102)*100</f>
        <v>#DIV/0!</v>
      </c>
      <c r="D98" s="4"/>
    </row>
    <row r="99" spans="1:4" ht="31.2">
      <c r="A99" s="2"/>
      <c r="B99" s="18" t="s">
        <v>356</v>
      </c>
      <c r="C99" s="15"/>
      <c r="D99" s="4"/>
    </row>
    <row r="100" spans="1:4">
      <c r="A100" s="2"/>
      <c r="B100" s="18" t="s">
        <v>354</v>
      </c>
      <c r="C100" s="14" t="e">
        <f>(C101/C102)*100</f>
        <v>#DIV/0!</v>
      </c>
      <c r="D100" s="4"/>
    </row>
    <row r="101" spans="1:4" ht="31.2">
      <c r="A101" s="2"/>
      <c r="B101" s="18" t="s">
        <v>357</v>
      </c>
      <c r="C101" s="15">
        <v>105</v>
      </c>
      <c r="D101" s="4"/>
    </row>
    <row r="102" spans="1:4" ht="109.2">
      <c r="A102" s="2"/>
      <c r="B102" s="18" t="s">
        <v>355</v>
      </c>
      <c r="C102" s="15">
        <v>0</v>
      </c>
      <c r="D102" s="4"/>
    </row>
    <row r="103" spans="1:4" ht="31.2">
      <c r="A103" s="12" t="s">
        <v>14</v>
      </c>
      <c r="B103" s="16" t="s">
        <v>15</v>
      </c>
      <c r="C103" s="13"/>
      <c r="D103" s="13"/>
    </row>
    <row r="104" spans="1:4" ht="62.4">
      <c r="A104" s="2" t="s">
        <v>16</v>
      </c>
      <c r="B104" s="3" t="s">
        <v>358</v>
      </c>
      <c r="C104" s="14" t="s">
        <v>183</v>
      </c>
      <c r="D104" s="4"/>
    </row>
    <row r="105" spans="1:4">
      <c r="A105" s="2"/>
      <c r="B105" s="3" t="s">
        <v>359</v>
      </c>
      <c r="C105" s="14">
        <f>(C106/C$111)*100</f>
        <v>100</v>
      </c>
      <c r="D105" s="4"/>
    </row>
    <row r="106" spans="1:4">
      <c r="A106" s="2"/>
      <c r="B106" s="3" t="s">
        <v>362</v>
      </c>
      <c r="C106" s="15">
        <v>5</v>
      </c>
      <c r="D106" s="4"/>
    </row>
    <row r="107" spans="1:4">
      <c r="A107" s="2"/>
      <c r="B107" s="3" t="s">
        <v>360</v>
      </c>
      <c r="C107" s="14">
        <f>(C108/C$111)*100</f>
        <v>100</v>
      </c>
      <c r="D107" s="4"/>
    </row>
    <row r="108" spans="1:4">
      <c r="A108" s="2"/>
      <c r="B108" s="3" t="s">
        <v>362</v>
      </c>
      <c r="C108" s="15">
        <v>5</v>
      </c>
      <c r="D108" s="4"/>
    </row>
    <row r="109" spans="1:4" ht="31.2">
      <c r="A109" s="2"/>
      <c r="B109" s="3" t="s">
        <v>361</v>
      </c>
      <c r="C109" s="14">
        <f>(C110/C$111)*100</f>
        <v>100</v>
      </c>
      <c r="D109" s="4"/>
    </row>
    <row r="110" spans="1:4">
      <c r="A110" s="2"/>
      <c r="B110" s="3" t="s">
        <v>362</v>
      </c>
      <c r="C110" s="15">
        <v>5</v>
      </c>
      <c r="D110" s="4"/>
    </row>
    <row r="111" spans="1:4" ht="31.2">
      <c r="A111" s="2"/>
      <c r="B111" s="3" t="s">
        <v>305</v>
      </c>
      <c r="C111" s="15">
        <v>5</v>
      </c>
      <c r="D111" s="4"/>
    </row>
    <row r="112" spans="1:4" ht="46.8">
      <c r="A112" s="23" t="s">
        <v>82</v>
      </c>
      <c r="B112" s="16" t="s">
        <v>83</v>
      </c>
      <c r="C112" s="13"/>
      <c r="D112" s="13"/>
    </row>
    <row r="113" spans="1:4" ht="46.8">
      <c r="A113" s="22" t="s">
        <v>84</v>
      </c>
      <c r="B113" s="3" t="s">
        <v>363</v>
      </c>
      <c r="C113" s="14">
        <f>(C114/C115)*100</f>
        <v>2.7472527472527473</v>
      </c>
      <c r="D113" s="4"/>
    </row>
    <row r="114" spans="1:4" ht="31.2">
      <c r="A114" s="2"/>
      <c r="B114" s="3" t="s">
        <v>364</v>
      </c>
      <c r="C114" s="15">
        <v>5</v>
      </c>
      <c r="D114" s="4"/>
    </row>
    <row r="115" spans="1:4" ht="31.2">
      <c r="A115" s="2"/>
      <c r="B115" s="3" t="s">
        <v>300</v>
      </c>
      <c r="C115" s="15">
        <v>182</v>
      </c>
      <c r="D115" s="4"/>
    </row>
    <row r="116" spans="1:4" ht="62.4">
      <c r="A116" s="23" t="s">
        <v>85</v>
      </c>
      <c r="B116" s="16" t="s">
        <v>86</v>
      </c>
      <c r="C116" s="13"/>
      <c r="D116" s="13"/>
    </row>
    <row r="117" spans="1:4" ht="31.2">
      <c r="A117" s="22" t="s">
        <v>88</v>
      </c>
      <c r="B117" s="3" t="s">
        <v>87</v>
      </c>
      <c r="C117" s="14" t="s">
        <v>183</v>
      </c>
      <c r="D117" s="4"/>
    </row>
    <row r="118" spans="1:4">
      <c r="A118" s="2"/>
      <c r="B118" s="3" t="s">
        <v>184</v>
      </c>
      <c r="C118" s="14">
        <f>(C119/C120)*100</f>
        <v>100</v>
      </c>
      <c r="D118" s="4"/>
    </row>
    <row r="119" spans="1:4">
      <c r="A119" s="2"/>
      <c r="B119" s="3" t="s">
        <v>370</v>
      </c>
      <c r="C119" s="15">
        <v>1</v>
      </c>
      <c r="D119" s="4"/>
    </row>
    <row r="120" spans="1:4">
      <c r="A120" s="2"/>
      <c r="B120" s="3" t="s">
        <v>371</v>
      </c>
      <c r="C120" s="15">
        <v>1</v>
      </c>
      <c r="D120" s="4"/>
    </row>
    <row r="121" spans="1:4">
      <c r="A121" s="2"/>
      <c r="B121" s="3" t="s">
        <v>365</v>
      </c>
      <c r="C121" s="14" t="e">
        <f>(C122/C123)*100</f>
        <v>#DIV/0!</v>
      </c>
      <c r="D121" s="4"/>
    </row>
    <row r="122" spans="1:4">
      <c r="A122" s="2"/>
      <c r="B122" s="3" t="s">
        <v>370</v>
      </c>
      <c r="C122" s="15"/>
      <c r="D122" s="4"/>
    </row>
    <row r="123" spans="1:4">
      <c r="A123" s="2"/>
      <c r="B123" s="3" t="s">
        <v>371</v>
      </c>
      <c r="C123" s="15"/>
      <c r="D123" s="4"/>
    </row>
    <row r="124" spans="1:4">
      <c r="A124" s="2"/>
      <c r="B124" s="3" t="s">
        <v>366</v>
      </c>
      <c r="C124" s="14">
        <f>(C125/C126)*100</f>
        <v>100</v>
      </c>
      <c r="D124" s="4"/>
    </row>
    <row r="125" spans="1:4">
      <c r="A125" s="2"/>
      <c r="B125" s="3" t="s">
        <v>370</v>
      </c>
      <c r="C125" s="15">
        <v>1</v>
      </c>
      <c r="D125" s="4"/>
    </row>
    <row r="126" spans="1:4">
      <c r="A126" s="2"/>
      <c r="B126" s="3" t="s">
        <v>371</v>
      </c>
      <c r="C126" s="15">
        <v>1</v>
      </c>
      <c r="D126" s="4"/>
    </row>
    <row r="127" spans="1:4">
      <c r="A127" s="2"/>
      <c r="B127" s="3" t="s">
        <v>295</v>
      </c>
      <c r="C127" s="14" t="e">
        <f>(C128/C129)*100</f>
        <v>#DIV/0!</v>
      </c>
      <c r="D127" s="4"/>
    </row>
    <row r="128" spans="1:4">
      <c r="A128" s="2"/>
      <c r="B128" s="3" t="s">
        <v>370</v>
      </c>
      <c r="C128" s="15"/>
      <c r="D128" s="4"/>
    </row>
    <row r="129" spans="1:4">
      <c r="A129" s="2"/>
      <c r="B129" s="3" t="s">
        <v>371</v>
      </c>
      <c r="C129" s="15"/>
      <c r="D129" s="4"/>
    </row>
    <row r="130" spans="1:4">
      <c r="A130" s="2"/>
      <c r="B130" s="3" t="s">
        <v>367</v>
      </c>
      <c r="C130" s="14" t="e">
        <f>(C131/C132)*100</f>
        <v>#DIV/0!</v>
      </c>
      <c r="D130" s="4"/>
    </row>
    <row r="131" spans="1:4">
      <c r="A131" s="2"/>
      <c r="B131" s="3" t="s">
        <v>370</v>
      </c>
      <c r="C131" s="15"/>
      <c r="D131" s="4"/>
    </row>
    <row r="132" spans="1:4">
      <c r="A132" s="2"/>
      <c r="B132" s="3" t="s">
        <v>371</v>
      </c>
      <c r="C132" s="15"/>
      <c r="D132" s="4"/>
    </row>
    <row r="133" spans="1:4">
      <c r="A133" s="2"/>
      <c r="B133" s="3" t="s">
        <v>368</v>
      </c>
      <c r="C133" s="14" t="e">
        <f>(C134/C135)*100</f>
        <v>#DIV/0!</v>
      </c>
      <c r="D133" s="4"/>
    </row>
    <row r="134" spans="1:4">
      <c r="A134" s="2"/>
      <c r="B134" s="3" t="s">
        <v>370</v>
      </c>
      <c r="C134" s="15"/>
      <c r="D134" s="4"/>
    </row>
    <row r="135" spans="1:4">
      <c r="A135" s="2"/>
      <c r="B135" s="3" t="s">
        <v>371</v>
      </c>
      <c r="C135" s="15"/>
      <c r="D135" s="4"/>
    </row>
    <row r="136" spans="1:4">
      <c r="A136" s="2"/>
      <c r="B136" s="3" t="s">
        <v>369</v>
      </c>
      <c r="C136" s="14">
        <f>(C137/C138)*100</f>
        <v>100</v>
      </c>
      <c r="D136" s="4"/>
    </row>
    <row r="137" spans="1:4">
      <c r="A137" s="2"/>
      <c r="B137" s="3" t="s">
        <v>370</v>
      </c>
      <c r="C137" s="15">
        <v>1</v>
      </c>
      <c r="D137" s="4"/>
    </row>
    <row r="138" spans="1:4">
      <c r="A138" s="2"/>
      <c r="B138" s="3" t="s">
        <v>371</v>
      </c>
      <c r="C138" s="15">
        <v>1</v>
      </c>
      <c r="D138" s="4"/>
    </row>
    <row r="139" spans="1:4" ht="46.8">
      <c r="A139" s="23" t="s">
        <v>372</v>
      </c>
      <c r="B139" s="16" t="s">
        <v>373</v>
      </c>
      <c r="C139" s="13"/>
      <c r="D139" s="13"/>
    </row>
    <row r="140" spans="1:4" ht="62.4">
      <c r="A140" s="2" t="s">
        <v>375</v>
      </c>
      <c r="B140" s="3" t="s">
        <v>374</v>
      </c>
      <c r="C140" s="14" t="e">
        <f>(C141/C142)*100</f>
        <v>#DIV/0!</v>
      </c>
      <c r="D140" s="4"/>
    </row>
    <row r="141" spans="1:4" ht="93.6">
      <c r="A141" s="2"/>
      <c r="B141" s="3" t="s">
        <v>376</v>
      </c>
      <c r="C141" s="15">
        <v>0</v>
      </c>
      <c r="D141" s="4"/>
    </row>
    <row r="142" spans="1:4" ht="93.6">
      <c r="A142" s="2"/>
      <c r="B142" s="3" t="s">
        <v>377</v>
      </c>
      <c r="C142" s="15">
        <v>0</v>
      </c>
      <c r="D142" s="4"/>
    </row>
    <row r="143" spans="1:4" ht="31.2">
      <c r="A143" s="23" t="s">
        <v>482</v>
      </c>
      <c r="B143" s="16" t="s">
        <v>483</v>
      </c>
      <c r="C143" s="13"/>
      <c r="D143" s="13"/>
    </row>
    <row r="144" spans="1:4" ht="109.2">
      <c r="A144" s="2" t="s">
        <v>379</v>
      </c>
      <c r="B144" s="3" t="s">
        <v>378</v>
      </c>
      <c r="C144" s="14">
        <f>(C145+C146)/(C147+C148+C149+C150)</f>
        <v>0</v>
      </c>
      <c r="D144" s="4"/>
    </row>
    <row r="145" spans="1:4" ht="78">
      <c r="A145" s="2"/>
      <c r="B145" s="3" t="s">
        <v>380</v>
      </c>
      <c r="C145" s="15">
        <v>0</v>
      </c>
      <c r="D145" s="4"/>
    </row>
    <row r="146" spans="1:4" ht="78">
      <c r="A146" s="2"/>
      <c r="B146" s="3" t="s">
        <v>381</v>
      </c>
      <c r="C146" s="15">
        <v>0</v>
      </c>
      <c r="D146" s="4"/>
    </row>
    <row r="147" spans="1:4" ht="78">
      <c r="A147" s="2"/>
      <c r="B147" s="3" t="s">
        <v>382</v>
      </c>
      <c r="C147" s="15">
        <v>0</v>
      </c>
      <c r="D147" s="4"/>
    </row>
    <row r="148" spans="1:4" ht="78">
      <c r="A148" s="2"/>
      <c r="B148" s="3" t="s">
        <v>383</v>
      </c>
      <c r="C148" s="15">
        <v>16</v>
      </c>
      <c r="D148" s="4"/>
    </row>
    <row r="149" spans="1:4" ht="62.4">
      <c r="A149" s="2"/>
      <c r="B149" s="3" t="s">
        <v>384</v>
      </c>
      <c r="C149" s="15">
        <v>0</v>
      </c>
      <c r="D149" s="4"/>
    </row>
    <row r="150" spans="1:4" ht="62.4">
      <c r="A150" s="2"/>
      <c r="B150" s="3" t="s">
        <v>385</v>
      </c>
      <c r="C150" s="15">
        <v>0</v>
      </c>
      <c r="D150" s="4"/>
    </row>
  </sheetData>
  <pageMargins left="0.51181102362204722" right="0.31496062992125984" top="0.55118110236220474" bottom="0.35433070866141736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Раздел 3</vt:lpstr>
      <vt:lpstr>Раздел 6</vt:lpstr>
      <vt:lpstr>Раздел 7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Пыхтина Е.В.</dc:creator>
  <cp:lastModifiedBy>panas</cp:lastModifiedBy>
  <cp:lastPrinted>2019-10-21T09:47:40Z</cp:lastPrinted>
  <dcterms:created xsi:type="dcterms:W3CDTF">2014-09-23T04:36:26Z</dcterms:created>
  <dcterms:modified xsi:type="dcterms:W3CDTF">2019-10-24T13:38:00Z</dcterms:modified>
</cp:coreProperties>
</file>